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/>
  <mc:AlternateContent xmlns:mc="http://schemas.openxmlformats.org/markup-compatibility/2006">
    <mc:Choice Requires="x15">
      <x15ac:absPath xmlns:x15ac="http://schemas.microsoft.com/office/spreadsheetml/2010/11/ac" url="C:\JCI\2025年度\2025年度 1月13日賀詞交歓会\報告・補正議案上程用\sho05rs01\yosan\genpon\"/>
    </mc:Choice>
  </mc:AlternateContent>
  <xr:revisionPtr revIDLastSave="0" documentId="13_ncr:1_{39FAB27D-1512-4354-9C20-14AC0171BE13}" xr6:coauthVersionLast="47" xr6:coauthVersionMax="47" xr10:uidLastSave="{00000000-0000-0000-0000-000000000000}"/>
  <bookViews>
    <workbookView xWindow="-98" yWindow="-98" windowWidth="21795" windowHeight="14235" xr2:uid="{00000000-000D-0000-FFFF-FFFF00000000}"/>
  </bookViews>
  <sheets>
    <sheet name="収支予算書-修正・補正(様式21)" sheetId="1" r:id="rId1"/>
    <sheet name="収益・費用明細書-修正・補正(様式22)" sheetId="2" r:id="rId2"/>
  </sheets>
  <definedNames>
    <definedName name="_xlnm.Print_Area" localSheetId="1">'収益・費用明細書-修正・補正(様式22)'!$A$1:$J$40</definedName>
    <definedName name="_xlnm.Print_Area" localSheetId="0">'収支予算書-修正・補正(様式21)'!$A$1:$G$35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0" i="2" l="1"/>
  <c r="G26" i="2"/>
  <c r="G24" i="2" l="1"/>
  <c r="I23" i="2"/>
  <c r="H24" i="2"/>
  <c r="D18" i="1" s="1"/>
  <c r="D15" i="1"/>
  <c r="C15" i="1"/>
  <c r="D14" i="1"/>
  <c r="D16" i="1" s="1"/>
  <c r="C14" i="1"/>
  <c r="G31" i="2"/>
  <c r="C22" i="1" s="1"/>
  <c r="C19" i="1"/>
  <c r="H31" i="2" l="1"/>
  <c r="I30" i="2"/>
  <c r="I29" i="2"/>
  <c r="I28" i="2"/>
  <c r="I27" i="2"/>
  <c r="I25" i="2"/>
  <c r="H26" i="2"/>
  <c r="D19" i="1" s="1"/>
  <c r="I16" i="2"/>
  <c r="I17" i="2"/>
  <c r="I18" i="2"/>
  <c r="I19" i="2"/>
  <c r="I20" i="2"/>
  <c r="I21" i="2"/>
  <c r="I22" i="2"/>
  <c r="C16" i="1"/>
  <c r="G39" i="2"/>
  <c r="C32" i="1" s="1"/>
  <c r="I32" i="2"/>
  <c r="I34" i="2"/>
  <c r="I36" i="2"/>
  <c r="I38" i="2"/>
  <c r="C18" i="1"/>
  <c r="E18" i="1" s="1"/>
  <c r="I15" i="2"/>
  <c r="I14" i="2"/>
  <c r="G37" i="2"/>
  <c r="H37" i="2"/>
  <c r="D31" i="1" s="1"/>
  <c r="G35" i="2"/>
  <c r="C25" i="1" s="1"/>
  <c r="G33" i="2"/>
  <c r="H39" i="2"/>
  <c r="D32" i="1" s="1"/>
  <c r="H35" i="2"/>
  <c r="H33" i="2"/>
  <c r="I7" i="2"/>
  <c r="I6" i="2"/>
  <c r="G8" i="2"/>
  <c r="H8" i="2"/>
  <c r="E23" i="1"/>
  <c r="E15" i="1"/>
  <c r="E14" i="1"/>
  <c r="E16" i="1"/>
  <c r="I35" i="2" l="1"/>
  <c r="H40" i="2"/>
  <c r="D25" i="1"/>
  <c r="E25" i="1" s="1"/>
  <c r="I26" i="2"/>
  <c r="I33" i="2"/>
  <c r="I37" i="2"/>
  <c r="C31" i="1"/>
  <c r="E31" i="1" s="1"/>
  <c r="I31" i="2"/>
  <c r="D22" i="1"/>
  <c r="E22" i="1" s="1"/>
  <c r="I39" i="2"/>
  <c r="F38" i="2"/>
  <c r="I8" i="2"/>
  <c r="I24" i="2"/>
  <c r="C33" i="1" l="1"/>
  <c r="F32" i="1" s="1"/>
  <c r="D33" i="1"/>
  <c r="D34" i="1" s="1"/>
  <c r="I40" i="2"/>
  <c r="C34" i="1" l="1"/>
  <c r="E33" i="1"/>
  <c r="E34" i="1" s="1"/>
</calcChain>
</file>

<file path=xl/sharedStrings.xml><?xml version="1.0" encoding="utf-8"?>
<sst xmlns="http://schemas.openxmlformats.org/spreadsheetml/2006/main" count="143" uniqueCount="113">
  <si>
    <t>（単位　：　円）</t>
    <rPh sb="1" eb="3">
      <t>タンイ</t>
    </rPh>
    <rPh sb="6" eb="7">
      <t>エン</t>
    </rPh>
    <phoneticPr fontId="3"/>
  </si>
  <si>
    <t>項　　　　目</t>
    <rPh sb="0" eb="6">
      <t>コウモク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</si>
  <si>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</si>
  <si>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</si>
  <si>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</si>
  <si>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</si>
  <si>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</si>
  <si>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</si>
  <si>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</si>
  <si>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</si>
  <si>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</si>
  <si>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</si>
  <si>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収益計</t>
    <rPh sb="0" eb="2">
      <t>シュウエキ</t>
    </rPh>
    <rPh sb="2" eb="3">
      <t>ケイ</t>
    </rPh>
    <phoneticPr fontId="3"/>
  </si>
  <si>
    <t>（費用の部）</t>
    <rPh sb="1" eb="3">
      <t>ヒヨウ</t>
    </rPh>
    <rPh sb="4" eb="5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</si>
  <si>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</si>
  <si>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</si>
  <si>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</si>
  <si>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</si>
  <si>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</si>
  <si>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</si>
  <si>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</si>
  <si>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</si>
  <si>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</si>
  <si>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</si>
  <si>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</si>
  <si>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</si>
  <si>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</si>
  <si>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支出計</t>
    <rPh sb="0" eb="2">
      <t>シシュツ</t>
    </rPh>
    <rPh sb="2" eb="3">
      <t>ケイ</t>
    </rPh>
    <phoneticPr fontId="3"/>
  </si>
  <si>
    <t>収支差額</t>
    <rPh sb="0" eb="2">
      <t>シュウシ</t>
    </rPh>
    <rPh sb="2" eb="4">
      <t>サガク</t>
    </rPh>
    <phoneticPr fontId="3"/>
  </si>
  <si>
    <t>懇親会費</t>
    <rPh sb="0" eb="2">
      <t>コンシン</t>
    </rPh>
    <rPh sb="2" eb="4">
      <t>カイヒ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</si>
  <si>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3"/>
  </si>
  <si>
    <t>受取利息</t>
    <rPh sb="0" eb="2">
      <t>ウケトリ</t>
    </rPh>
    <rPh sb="2" eb="4">
      <t>リソク</t>
    </rPh>
    <phoneticPr fontId="2"/>
  </si>
  <si>
    <t>振込手数料</t>
    <rPh sb="0" eb="2">
      <t>フリコミ</t>
    </rPh>
    <rPh sb="2" eb="5">
      <t>テスウリョウ</t>
    </rPh>
    <phoneticPr fontId="2"/>
  </si>
  <si>
    <t>　合　　　　計</t>
    <rPh sb="1" eb="2">
      <t>ゴウ</t>
    </rPh>
    <rPh sb="6" eb="7">
      <t>ショウケイ</t>
    </rPh>
    <phoneticPr fontId="3"/>
  </si>
  <si>
    <t>　小　　　　計</t>
    <rPh sb="1" eb="7">
      <t>ショウケイ</t>
    </rPh>
    <phoneticPr fontId="3"/>
  </si>
  <si>
    <t>)</t>
  </si>
  <si>
    <t>(</t>
  </si>
  <si>
    <t>Ｎｏ</t>
  </si>
  <si>
    <t>摘　　　　要</t>
    <rPh sb="0" eb="1">
      <t>テキ</t>
    </rPh>
    <rPh sb="5" eb="6">
      <t>テキヨウ</t>
    </rPh>
    <phoneticPr fontId="3"/>
  </si>
  <si>
    <t>細　　　目</t>
    <rPh sb="0" eb="5">
      <t>サイモク</t>
    </rPh>
    <phoneticPr fontId="3"/>
  </si>
  <si>
    <t>科　　　　　目</t>
    <rPh sb="0" eb="7">
      <t>カモク</t>
    </rPh>
    <phoneticPr fontId="3"/>
  </si>
  <si>
    <t>（単位：円）</t>
    <rPh sb="1" eb="3">
      <t>タンイ</t>
    </rPh>
    <rPh sb="4" eb="5">
      <t>エン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</si>
  <si>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</si>
  <si>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</si>
  <si>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摘　　　　　　　　　要</t>
    <rPh sb="0" eb="11">
      <t>テキヨウ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</si>
  <si>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</si>
  <si>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事業繰入金</t>
    <rPh sb="0" eb="2">
      <t>ジギョウ</t>
    </rPh>
    <rPh sb="2" eb="4">
      <t>クリイレ</t>
    </rPh>
    <rPh sb="4" eb="5">
      <t>キン</t>
    </rPh>
    <phoneticPr fontId="2"/>
  </si>
  <si>
    <t>雑収益</t>
    <rPh sb="0" eb="3">
      <t>ザツシュウエキ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</si>
  <si>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</si>
  <si>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3">
      <t>カイジョウヒ</t>
    </rPh>
    <phoneticPr fontId="2"/>
  </si>
  <si>
    <t>広報費</t>
    <rPh sb="0" eb="2">
      <t>コウホウ</t>
    </rPh>
    <rPh sb="2" eb="3">
      <t>ヒ</t>
    </rPh>
    <phoneticPr fontId="2"/>
  </si>
  <si>
    <t>通信費</t>
    <rPh sb="0" eb="3">
      <t>ツウシンヒ</t>
    </rPh>
    <phoneticPr fontId="2"/>
  </si>
  <si>
    <t>会場費・設備費</t>
    <rPh sb="0" eb="3">
      <t>カイジョウヒ</t>
    </rPh>
    <rPh sb="4" eb="7">
      <t>セツビヒ</t>
    </rPh>
    <phoneticPr fontId="2"/>
  </si>
  <si>
    <t>用紙代</t>
    <rPh sb="0" eb="2">
      <t>ヨウシ</t>
    </rPh>
    <rPh sb="2" eb="3">
      <t>ダイ</t>
    </rPh>
    <phoneticPr fontId="2"/>
  </si>
  <si>
    <t>設営費</t>
    <rPh sb="0" eb="2">
      <t>セツエイ</t>
    </rPh>
    <rPh sb="2" eb="3">
      <t>ヒ</t>
    </rPh>
    <phoneticPr fontId="2"/>
  </si>
  <si>
    <t>白看板（吊下げ料込）
600×5400</t>
    <rPh sb="0" eb="3">
      <t>シロカンバン</t>
    </rPh>
    <rPh sb="4" eb="6">
      <t>ツリサ</t>
    </rPh>
    <rPh sb="7" eb="8">
      <t>リョウ</t>
    </rPh>
    <rPh sb="8" eb="9">
      <t>コミ</t>
    </rPh>
    <phoneticPr fontId="2"/>
  </si>
  <si>
    <t>音響基本料金</t>
    <rPh sb="0" eb="2">
      <t>オンキョウ</t>
    </rPh>
    <rPh sb="2" eb="6">
      <t>キホンリョウキン</t>
    </rPh>
    <phoneticPr fontId="2"/>
  </si>
  <si>
    <t>仮設舞台</t>
    <rPh sb="0" eb="4">
      <t>カセツブタイ</t>
    </rPh>
    <phoneticPr fontId="2"/>
  </si>
  <si>
    <t>金屏風</t>
    <rPh sb="0" eb="3">
      <t>キンビョウブ</t>
    </rPh>
    <phoneticPr fontId="2"/>
  </si>
  <si>
    <t>懇親会費</t>
    <rPh sb="0" eb="2">
      <t>コンシン</t>
    </rPh>
    <rPh sb="2" eb="3">
      <t>カイ</t>
    </rPh>
    <rPh sb="3" eb="4">
      <t>ヒ</t>
    </rPh>
    <phoneticPr fontId="2"/>
  </si>
  <si>
    <t>懇親会費</t>
    <rPh sb="0" eb="4">
      <t>コンシンカイヒ</t>
    </rPh>
    <phoneticPr fontId="2"/>
  </si>
  <si>
    <t>飲食費</t>
    <rPh sb="0" eb="2">
      <t>インショク</t>
    </rPh>
    <rPh sb="2" eb="3">
      <t>ヒ</t>
    </rPh>
    <phoneticPr fontId="2"/>
  </si>
  <si>
    <t>ビデオカメラ×2台
メンバー備品</t>
    <rPh sb="8" eb="9">
      <t>ダイ</t>
    </rPh>
    <rPh sb="14" eb="16">
      <t>ビヒン</t>
    </rPh>
    <phoneticPr fontId="2"/>
  </si>
  <si>
    <t>資料作成費</t>
    <rPh sb="0" eb="2">
      <t>シリョウ</t>
    </rPh>
    <rPh sb="2" eb="4">
      <t>サクセイ</t>
    </rPh>
    <rPh sb="4" eb="5">
      <t>ヒ</t>
    </rPh>
    <phoneticPr fontId="2"/>
  </si>
  <si>
    <t>作成費</t>
    <rPh sb="0" eb="3">
      <t>サクセイヒ</t>
    </rPh>
    <phoneticPr fontId="2"/>
  </si>
  <si>
    <t>都ホテル四日市
伊勢の間2/3　（事業)</t>
    <rPh sb="0" eb="1">
      <t>ミヤコ</t>
    </rPh>
    <rPh sb="4" eb="7">
      <t>ヨッカイチ</t>
    </rPh>
    <rPh sb="8" eb="10">
      <t>イセ</t>
    </rPh>
    <rPh sb="11" eb="12">
      <t>マ</t>
    </rPh>
    <rPh sb="17" eb="19">
      <t>ジギョウ</t>
    </rPh>
    <phoneticPr fontId="2"/>
  </si>
  <si>
    <t>都ホテル四日市
伊勢の間2/3　（設営)</t>
    <rPh sb="0" eb="1">
      <t>ミヤコ</t>
    </rPh>
    <rPh sb="4" eb="7">
      <t>ヨッカイチ</t>
    </rPh>
    <rPh sb="8" eb="10">
      <t>イセ</t>
    </rPh>
    <rPh sb="11" eb="12">
      <t>マ</t>
    </rPh>
    <rPh sb="17" eb="19">
      <t>セツエイ</t>
    </rPh>
    <phoneticPr fontId="2"/>
  </si>
  <si>
    <t>[様式21]</t>
    <rPh sb="1" eb="3">
      <t>ヨウシキ</t>
    </rPh>
    <phoneticPr fontId="3"/>
  </si>
  <si>
    <t>事　業　計　画　修　正　・　補　正　収　支　予　算　書</t>
    <rPh sb="0" eb="1">
      <t>コト</t>
    </rPh>
    <rPh sb="2" eb="3">
      <t>ゴウ</t>
    </rPh>
    <rPh sb="4" eb="5">
      <t>ケイ</t>
    </rPh>
    <rPh sb="6" eb="7">
      <t>ガ</t>
    </rPh>
    <rPh sb="8" eb="9">
      <t>オサム</t>
    </rPh>
    <rPh sb="10" eb="11">
      <t>タダシ</t>
    </rPh>
    <rPh sb="14" eb="15">
      <t>ホ</t>
    </rPh>
    <rPh sb="16" eb="17">
      <t>タダシ</t>
    </rPh>
    <rPh sb="18" eb="19">
      <t>オサム</t>
    </rPh>
    <rPh sb="20" eb="21">
      <t>シ</t>
    </rPh>
    <rPh sb="22" eb="23">
      <t>ヨ</t>
    </rPh>
    <rPh sb="24" eb="25">
      <t>サン</t>
    </rPh>
    <rPh sb="26" eb="27">
      <t>ショ</t>
    </rPh>
    <phoneticPr fontId="3"/>
  </si>
  <si>
    <t>事業名称：賀詞交歓会</t>
    <rPh sb="5" eb="10">
      <t>ガシコウカンカイ</t>
    </rPh>
    <phoneticPr fontId="2"/>
  </si>
  <si>
    <t>差異</t>
    <rPh sb="0" eb="2">
      <t>サイ</t>
    </rPh>
    <phoneticPr fontId="3"/>
  </si>
  <si>
    <t>郵送代</t>
    <rPh sb="0" eb="3">
      <t>ユウソウダイ</t>
    </rPh>
    <phoneticPr fontId="2"/>
  </si>
  <si>
    <t>修正・補正予算額</t>
    <rPh sb="0" eb="2">
      <t>シュウセイ</t>
    </rPh>
    <rPh sb="3" eb="5">
      <t>ホセイ</t>
    </rPh>
    <rPh sb="5" eb="8">
      <t>ヨサンガク</t>
    </rPh>
    <phoneticPr fontId="3"/>
  </si>
  <si>
    <t>[様式22]</t>
    <rPh sb="1" eb="3">
      <t>ヨウシキ</t>
    </rPh>
    <phoneticPr fontId="3"/>
  </si>
  <si>
    <t>( 修 正 ・ 補 正 予 算 用 )</t>
    <rPh sb="2" eb="3">
      <t>オサム</t>
    </rPh>
    <rPh sb="4" eb="5">
      <t>タダシ</t>
    </rPh>
    <rPh sb="8" eb="9">
      <t>ホ</t>
    </rPh>
    <rPh sb="10" eb="11">
      <t>タダシ</t>
    </rPh>
    <rPh sb="12" eb="13">
      <t>ヨ</t>
    </rPh>
    <rPh sb="14" eb="15">
      <t>サン</t>
    </rPh>
    <rPh sb="16" eb="17">
      <t>ヨウ</t>
    </rPh>
    <phoneticPr fontId="2"/>
  </si>
  <si>
    <t>修正・補正予算額</t>
    <rPh sb="0" eb="2">
      <t>シュウセイ</t>
    </rPh>
    <rPh sb="3" eb="5">
      <t>ホセイ</t>
    </rPh>
    <rPh sb="5" eb="7">
      <t>ヨサン</t>
    </rPh>
    <rPh sb="7" eb="8">
      <t>ガク</t>
    </rPh>
    <phoneticPr fontId="2"/>
  </si>
  <si>
    <t>事業名称：賀詞交歓会</t>
    <rPh sb="0" eb="2">
      <t>ジギョウ</t>
    </rPh>
    <rPh sb="2" eb="4">
      <t>メイショウ</t>
    </rPh>
    <rPh sb="5" eb="10">
      <t>ガシコウカンカイ</t>
    </rPh>
    <phoneticPr fontId="3"/>
  </si>
  <si>
    <t>承認済予算額</t>
    <rPh sb="0" eb="3">
      <t>ショウニンズ</t>
    </rPh>
    <rPh sb="3" eb="6">
      <t>ヨサンガク</t>
    </rPh>
    <phoneticPr fontId="2"/>
  </si>
  <si>
    <t>承認済予算額</t>
    <rPh sb="0" eb="3">
      <t>ショウニンズ</t>
    </rPh>
    <rPh sb="3" eb="6">
      <t>ヨサンガク</t>
    </rPh>
    <phoneticPr fontId="3"/>
  </si>
  <si>
    <t>No</t>
    <phoneticPr fontId="2"/>
  </si>
  <si>
    <t>プロジェクター×2台
メンバー備品</t>
    <rPh sb="9" eb="10">
      <t>ダイ</t>
    </rPh>
    <rPh sb="15" eb="17">
      <t>ビヒン</t>
    </rPh>
    <phoneticPr fontId="2"/>
  </si>
  <si>
    <t>スクリーン×2台
メンバー備品</t>
    <rPh sb="7" eb="8">
      <t>ダイ</t>
    </rPh>
    <rPh sb="13" eb="15">
      <t>ビヒン</t>
    </rPh>
    <phoneticPr fontId="2"/>
  </si>
  <si>
    <t>雑費</t>
    <rPh sb="0" eb="2">
      <t>ザッピ</t>
    </rPh>
    <phoneticPr fontId="2"/>
  </si>
  <si>
    <t>振込手数料</t>
    <rPh sb="0" eb="2">
      <t>フリコミ</t>
    </rPh>
    <rPh sb="2" eb="5">
      <t>テスウリョウ</t>
    </rPh>
    <phoneticPr fontId="3"/>
  </si>
  <si>
    <t>北伊勢上野信用金庫</t>
    <rPh sb="0" eb="3">
      <t>キタイセ</t>
    </rPh>
    <rPh sb="3" eb="5">
      <t>ウエノ</t>
    </rPh>
    <rPh sb="5" eb="7">
      <t>シンヨウ</t>
    </rPh>
    <rPh sb="7" eb="9">
      <t>キンコ</t>
    </rPh>
    <phoneticPr fontId="2"/>
  </si>
  <si>
    <t>担当委員会：渉外委員会</t>
    <rPh sb="0" eb="2">
      <t>タントウ</t>
    </rPh>
    <rPh sb="2" eb="5">
      <t>イインカイ</t>
    </rPh>
    <rPh sb="6" eb="11">
      <t>ショウガイイインカイ</t>
    </rPh>
    <phoneticPr fontId="2"/>
  </si>
  <si>
    <t>　小　　　　計</t>
    <phoneticPr fontId="2"/>
  </si>
  <si>
    <t>所信映像制作費（5分程度）</t>
    <rPh sb="0" eb="2">
      <t>ショシン</t>
    </rPh>
    <rPh sb="2" eb="4">
      <t>エイゾウ</t>
    </rPh>
    <rPh sb="4" eb="7">
      <t>セイサクヒ</t>
    </rPh>
    <rPh sb="9" eb="10">
      <t>フン</t>
    </rPh>
    <rPh sb="10" eb="12">
      <t>テイド</t>
    </rPh>
    <phoneticPr fontId="2"/>
  </si>
  <si>
    <t>演出費</t>
    <rPh sb="0" eb="3">
      <t>エンシュツヒ</t>
    </rPh>
    <phoneticPr fontId="2"/>
  </si>
  <si>
    <t>企画演出費</t>
    <rPh sb="0" eb="2">
      <t>キカク</t>
    </rPh>
    <rPh sb="2" eb="5">
      <t>エンシュツヒ</t>
    </rPh>
    <phoneticPr fontId="2"/>
  </si>
  <si>
    <t>)</t>
    <phoneticPr fontId="2"/>
  </si>
  <si>
    <t>（</t>
    <phoneticPr fontId="2"/>
  </si>
  <si>
    <t>挨拶状
(@110円×8通)</t>
    <phoneticPr fontId="2"/>
  </si>
  <si>
    <t>案内状後納郵便
(@110円×35通)
来賓40名-手渡し5名</t>
    <phoneticPr fontId="2"/>
  </si>
  <si>
    <t>返信ﾊｶﾞｷ代
(@85円×40通)</t>
    <phoneticPr fontId="2"/>
  </si>
  <si>
    <t>A4用紙200枚（理事長所信・各委員会基本方針・組織図・年間事業日日程表・出席者名簿）
2×100　ルーム備品</t>
    <rPh sb="2" eb="4">
      <t>ヨウシ</t>
    </rPh>
    <rPh sb="7" eb="8">
      <t>マイ</t>
    </rPh>
    <rPh sb="9" eb="12">
      <t>リジチョウ</t>
    </rPh>
    <rPh sb="12" eb="14">
      <t>ショシン</t>
    </rPh>
    <rPh sb="15" eb="16">
      <t>カク</t>
    </rPh>
    <rPh sb="16" eb="19">
      <t>イインカイ</t>
    </rPh>
    <rPh sb="19" eb="21">
      <t>キホン</t>
    </rPh>
    <rPh sb="21" eb="23">
      <t>ホウシン</t>
    </rPh>
    <rPh sb="24" eb="27">
      <t>ソシキズ</t>
    </rPh>
    <rPh sb="28" eb="30">
      <t>ネンカン</t>
    </rPh>
    <rPh sb="30" eb="33">
      <t>ジギョウビ</t>
    </rPh>
    <rPh sb="33" eb="36">
      <t>ニッテイヒョウ</t>
    </rPh>
    <rPh sb="37" eb="40">
      <t>シュッセキシャ</t>
    </rPh>
    <rPh sb="40" eb="42">
      <t>メイボ</t>
    </rPh>
    <rPh sb="53" eb="55">
      <t>ビヒン</t>
    </rPh>
    <phoneticPr fontId="2"/>
  </si>
  <si>
    <t>中華スペシャルプラン料理
【B/中】 ＠10,000×7名</t>
    <rPh sb="0" eb="2">
      <t>チュウカ</t>
    </rPh>
    <rPh sb="10" eb="12">
      <t>リョウリ</t>
    </rPh>
    <rPh sb="16" eb="17">
      <t>チュウ</t>
    </rPh>
    <rPh sb="26" eb="27">
      <t>メイ</t>
    </rPh>
    <phoneticPr fontId="2"/>
  </si>
  <si>
    <t>音声変換器</t>
    <rPh sb="0" eb="5">
      <t>オンセイヘンカンキ</t>
    </rPh>
    <phoneticPr fontId="2"/>
  </si>
  <si>
    <t>委員会事業費　　576,000円より</t>
    <rPh sb="0" eb="3">
      <t>イインカイ</t>
    </rPh>
    <rPh sb="3" eb="6">
      <t>ジギョウヒ</t>
    </rPh>
    <rPh sb="15" eb="16">
      <t>エン</t>
    </rPh>
    <phoneticPr fontId="2"/>
  </si>
  <si>
    <t>1-1(1)</t>
    <phoneticPr fontId="2"/>
  </si>
  <si>
    <t>1-1(2)</t>
    <phoneticPr fontId="2"/>
  </si>
  <si>
    <t>1-2</t>
    <phoneticPr fontId="2"/>
  </si>
  <si>
    <t>1-4</t>
    <phoneticPr fontId="2"/>
  </si>
  <si>
    <t>1-5</t>
    <phoneticPr fontId="2"/>
  </si>
  <si>
    <t>1-3</t>
    <phoneticPr fontId="2"/>
  </si>
  <si>
    <t>3-1</t>
    <phoneticPr fontId="2"/>
  </si>
  <si>
    <t>2-1</t>
    <phoneticPr fontId="2"/>
  </si>
  <si>
    <t>2-2</t>
    <phoneticPr fontId="2"/>
  </si>
  <si>
    <t>2-3</t>
    <phoneticPr fontId="2"/>
  </si>
  <si>
    <t>2-4</t>
    <phoneticPr fontId="2"/>
  </si>
  <si>
    <t>1-6</t>
    <phoneticPr fontId="2"/>
  </si>
  <si>
    <t>4</t>
    <phoneticPr fontId="2"/>
  </si>
  <si>
    <t>礼状･挨拶状郵便
(@110円×40通)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</si>
</sst>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8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name val="ＭＳ 明朝"/>
      <family val="1"/>
      <charset val="128"/>
    </font>
    <font>
      <u/>
      <sz val="11"/>
      <color theme="10"/>
      <name val="ＭＳ Ｐゴシック"/>
      <family val="3"/>
      <charset val="128"/>
    </font>
    <font>
      <sz val="11"/>
      <color theme="1"/>
      <name val="ＭＳ Ｐゴシック (本文)"/>
      <family val="3"/>
      <charset val="128"/>
    </font>
    <font>
      <sz val="11"/>
      <name val="ＭＳ Ｐゴシック"/>
      <family val="3"/>
      <charset val="128"/>
      <scheme val="major"/>
    </font>
    <font>
      <sz val="11"/>
      <color theme="1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ajor"/>
    </font>
    <font>
      <sz val="12"/>
      <color theme="1"/>
      <name val="ＭＳ Ｐゴシック"/>
      <family val="3"/>
      <charset val="128"/>
      <scheme val="major"/>
    </font>
    <font>
      <sz val="10"/>
      <color theme="1"/>
      <name val="ＭＳ Ｐゴシック"/>
      <family val="3"/>
      <charset val="128"/>
      <scheme val="maj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0" fontId="1" fillId="0" borderId="0"/>
    <xf numFmtId="0" fontId="8" fillId="0" borderId="0"/>
    <xf numFmtId="0" fontId="9" fillId="0" borderId="0" applyNumberFormat="0" applyFill="0" applyBorder="0" applyAlignment="0" applyProtection="0"/>
  </cellStyleXfs>
  <cellXfs count="115">
    <xf numFmtId="0" fontId="0" fillId="0" borderId="0" xfId="0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right" vertical="center"/>
    </xf>
    <xf numFmtId="0" fontId="1" fillId="0" borderId="0" xfId="1" applyAlignment="1">
      <alignment vertical="center"/>
    </xf>
    <xf numFmtId="0" fontId="0" fillId="0" borderId="8" xfId="1" applyFont="1" applyBorder="1" applyAlignment="1">
      <alignment vertical="center"/>
    </xf>
    <xf numFmtId="0" fontId="0" fillId="0" borderId="1" xfId="1" applyFont="1" applyBorder="1" applyAlignment="1">
      <alignment vertical="center"/>
    </xf>
    <xf numFmtId="0" fontId="0" fillId="0" borderId="0" xfId="1" applyFont="1" applyAlignment="1">
      <alignment horizontal="center" vertical="center"/>
    </xf>
    <xf numFmtId="0" fontId="0" fillId="0" borderId="6" xfId="1" applyFont="1" applyBorder="1" applyAlignment="1">
      <alignment horizontal="center" vertical="center"/>
    </xf>
    <xf numFmtId="0" fontId="0" fillId="0" borderId="7" xfId="1" applyFont="1" applyBorder="1" applyAlignment="1">
      <alignment horizontal="right" vertical="center"/>
    </xf>
    <xf numFmtId="0" fontId="0" fillId="0" borderId="1" xfId="1" applyFont="1" applyBorder="1" applyAlignment="1">
      <alignment horizontal="center" vertical="center"/>
    </xf>
    <xf numFmtId="0" fontId="0" fillId="0" borderId="8" xfId="1" applyFont="1" applyBorder="1" applyAlignment="1">
      <alignment horizontal="center" vertical="center"/>
    </xf>
    <xf numFmtId="0" fontId="1" fillId="0" borderId="0" xfId="1" applyAlignment="1">
      <alignment horizontal="center" vertical="center"/>
    </xf>
    <xf numFmtId="49" fontId="1" fillId="0" borderId="8" xfId="1" applyNumberFormat="1" applyBorder="1" applyAlignment="1">
      <alignment horizontal="center" vertical="center"/>
    </xf>
    <xf numFmtId="49" fontId="5" fillId="0" borderId="8" xfId="3" quotePrefix="1" applyNumberFormat="1" applyFont="1" applyBorder="1" applyAlignment="1">
      <alignment horizontal="center" vertical="center"/>
    </xf>
    <xf numFmtId="0" fontId="6" fillId="0" borderId="6" xfId="1" applyFont="1" applyBorder="1" applyAlignment="1">
      <alignment vertical="center"/>
    </xf>
    <xf numFmtId="0" fontId="7" fillId="0" borderId="8" xfId="1" applyFont="1" applyBorder="1" applyAlignment="1">
      <alignment horizontal="center" vertical="center"/>
    </xf>
    <xf numFmtId="0" fontId="6" fillId="0" borderId="8" xfId="1" applyFont="1" applyBorder="1" applyAlignment="1">
      <alignment vertical="center"/>
    </xf>
    <xf numFmtId="0" fontId="6" fillId="0" borderId="9" xfId="1" applyFont="1" applyBorder="1" applyAlignment="1">
      <alignment vertical="center" wrapText="1"/>
    </xf>
    <xf numFmtId="0" fontId="6" fillId="0" borderId="1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right" vertical="center"/>
    </xf>
    <xf numFmtId="0" fontId="6" fillId="0" borderId="8" xfId="1" applyFont="1" applyBorder="1" applyAlignment="1">
      <alignment vertical="center" wrapText="1"/>
    </xf>
    <xf numFmtId="0" fontId="6" fillId="0" borderId="9" xfId="1" applyFont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1" fillId="0" borderId="0" xfId="1" applyFont="1" applyAlignment="1">
      <alignment horizontal="right" vertical="center"/>
    </xf>
    <xf numFmtId="0" fontId="13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0" fontId="13" fillId="0" borderId="1" xfId="1" applyFont="1" applyBorder="1" applyAlignment="1">
      <alignment vertical="center"/>
    </xf>
    <xf numFmtId="0" fontId="14" fillId="0" borderId="1" xfId="1" applyFont="1" applyBorder="1" applyAlignment="1">
      <alignment vertical="center"/>
    </xf>
    <xf numFmtId="0" fontId="11" fillId="0" borderId="2" xfId="1" applyFont="1" applyBorder="1" applyAlignment="1">
      <alignment vertical="center"/>
    </xf>
    <xf numFmtId="0" fontId="11" fillId="0" borderId="3" xfId="1" applyFont="1" applyBorder="1" applyAlignment="1">
      <alignment horizontal="center" vertical="center"/>
    </xf>
    <xf numFmtId="0" fontId="11" fillId="0" borderId="4" xfId="1" applyFont="1" applyBorder="1" applyAlignment="1">
      <alignment vertical="center"/>
    </xf>
    <xf numFmtId="0" fontId="11" fillId="0" borderId="5" xfId="1" applyFont="1" applyBorder="1" applyAlignment="1">
      <alignment horizontal="distributed" vertical="center"/>
    </xf>
    <xf numFmtId="0" fontId="12" fillId="0" borderId="5" xfId="1" applyFont="1" applyBorder="1" applyAlignment="1">
      <alignment vertical="center"/>
    </xf>
    <xf numFmtId="0" fontId="11" fillId="0" borderId="5" xfId="1" applyFont="1" applyBorder="1" applyAlignment="1">
      <alignment vertical="center"/>
    </xf>
    <xf numFmtId="0" fontId="11" fillId="0" borderId="6" xfId="1" applyFont="1" applyBorder="1" applyAlignment="1">
      <alignment vertical="center"/>
    </xf>
    <xf numFmtId="0" fontId="11" fillId="0" borderId="7" xfId="1" applyFont="1" applyBorder="1" applyAlignment="1">
      <alignment horizontal="center" vertical="center"/>
    </xf>
    <xf numFmtId="0" fontId="11" fillId="0" borderId="8" xfId="1" applyFont="1" applyBorder="1" applyAlignment="1">
      <alignment horizontal="distributed" vertical="center"/>
    </xf>
    <xf numFmtId="176" fontId="12" fillId="0" borderId="8" xfId="1" applyNumberFormat="1" applyFont="1" applyBorder="1" applyAlignment="1">
      <alignment vertical="center"/>
    </xf>
    <xf numFmtId="176" fontId="11" fillId="0" borderId="8" xfId="1" applyNumberFormat="1" applyFont="1" applyBorder="1" applyAlignment="1">
      <alignment vertical="center"/>
    </xf>
    <xf numFmtId="0" fontId="11" fillId="0" borderId="8" xfId="1" applyFont="1" applyBorder="1" applyAlignment="1">
      <alignment vertical="center"/>
    </xf>
    <xf numFmtId="176" fontId="11" fillId="0" borderId="9" xfId="1" applyNumberFormat="1" applyFont="1" applyBorder="1" applyAlignment="1">
      <alignment vertical="center"/>
    </xf>
    <xf numFmtId="0" fontId="11" fillId="0" borderId="10" xfId="1" applyFont="1" applyBorder="1" applyAlignment="1">
      <alignment horizontal="center" vertical="center"/>
    </xf>
    <xf numFmtId="0" fontId="11" fillId="0" borderId="11" xfId="1" applyFont="1" applyBorder="1" applyAlignment="1">
      <alignment horizontal="distributed" vertical="center"/>
    </xf>
    <xf numFmtId="176" fontId="11" fillId="0" borderId="11" xfId="1" applyNumberFormat="1" applyFont="1" applyBorder="1" applyAlignment="1">
      <alignment vertical="center"/>
    </xf>
    <xf numFmtId="0" fontId="11" fillId="0" borderId="11" xfId="1" applyFont="1" applyBorder="1" applyAlignment="1">
      <alignment vertical="center"/>
    </xf>
    <xf numFmtId="0" fontId="11" fillId="0" borderId="4" xfId="1" applyFont="1" applyBorder="1" applyAlignment="1">
      <alignment horizontal="center" vertical="center"/>
    </xf>
    <xf numFmtId="176" fontId="11" fillId="0" borderId="5" xfId="1" applyNumberFormat="1" applyFont="1" applyBorder="1" applyAlignment="1">
      <alignment vertical="center"/>
    </xf>
    <xf numFmtId="0" fontId="11" fillId="0" borderId="8" xfId="1" applyFont="1" applyBorder="1" applyAlignment="1">
      <alignment vertical="center" shrinkToFit="1"/>
    </xf>
    <xf numFmtId="10" fontId="11" fillId="0" borderId="8" xfId="1" applyNumberFormat="1" applyFont="1" applyBorder="1" applyAlignment="1">
      <alignment vertical="center"/>
    </xf>
    <xf numFmtId="0" fontId="11" fillId="0" borderId="7" xfId="1" applyFont="1" applyBorder="1" applyAlignment="1">
      <alignment vertical="center"/>
    </xf>
    <xf numFmtId="0" fontId="11" fillId="0" borderId="0" xfId="1" applyFont="1" applyAlignment="1">
      <alignment horizontal="justify" vertical="center"/>
    </xf>
    <xf numFmtId="0" fontId="4" fillId="0" borderId="9" xfId="3" quotePrefix="1" applyBorder="1" applyAlignment="1">
      <alignment horizontal="center" vertical="center"/>
    </xf>
    <xf numFmtId="0" fontId="0" fillId="0" borderId="9" xfId="0" quotePrefix="1" applyBorder="1" applyAlignment="1">
      <alignment horizontal="center" vertical="center"/>
    </xf>
    <xf numFmtId="0" fontId="15" fillId="0" borderId="3" xfId="1" applyFont="1" applyBorder="1" applyAlignment="1">
      <alignment horizontal="center" vertical="center"/>
    </xf>
    <xf numFmtId="0" fontId="0" fillId="0" borderId="9" xfId="1" applyFont="1" applyBorder="1" applyAlignment="1">
      <alignment horizontal="center" vertical="center"/>
    </xf>
    <xf numFmtId="176" fontId="6" fillId="0" borderId="8" xfId="1" applyNumberFormat="1" applyFont="1" applyBorder="1" applyAlignment="1">
      <alignment vertical="center"/>
    </xf>
    <xf numFmtId="0" fontId="6" fillId="0" borderId="6" xfId="1" applyFont="1" applyBorder="1" applyAlignment="1">
      <alignment horizontal="center" vertical="center"/>
    </xf>
    <xf numFmtId="0" fontId="6" fillId="0" borderId="10" xfId="1" applyFont="1" applyBorder="1" applyAlignment="1">
      <alignment horizontal="right"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6" fillId="0" borderId="11" xfId="1" applyFont="1" applyBorder="1" applyAlignment="1">
      <alignment vertical="center"/>
    </xf>
    <xf numFmtId="0" fontId="6" fillId="0" borderId="10" xfId="1" applyFont="1" applyBorder="1" applyAlignment="1">
      <alignment vertical="center"/>
    </xf>
    <xf numFmtId="0" fontId="6" fillId="0" borderId="7" xfId="1" applyFont="1" applyBorder="1" applyAlignment="1">
      <alignment vertical="center"/>
    </xf>
    <xf numFmtId="176" fontId="6" fillId="0" borderId="6" xfId="1" applyNumberFormat="1" applyFont="1" applyBorder="1" applyAlignment="1">
      <alignment vertical="center"/>
    </xf>
    <xf numFmtId="0" fontId="1" fillId="0" borderId="10" xfId="1" applyBorder="1" applyAlignment="1">
      <alignment horizontal="right" vertical="center"/>
    </xf>
    <xf numFmtId="0" fontId="1" fillId="0" borderId="11" xfId="1" applyBorder="1" applyAlignment="1">
      <alignment vertical="center"/>
    </xf>
    <xf numFmtId="0" fontId="1" fillId="0" borderId="8" xfId="1" applyBorder="1" applyAlignment="1">
      <alignment horizontal="center" vertical="center"/>
    </xf>
    <xf numFmtId="10" fontId="1" fillId="0" borderId="8" xfId="1" applyNumberFormat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1" xfId="1" applyBorder="1" applyAlignment="1">
      <alignment vertical="center"/>
    </xf>
    <xf numFmtId="0" fontId="1" fillId="0" borderId="8" xfId="1" applyBorder="1" applyAlignment="1">
      <alignment vertical="center"/>
    </xf>
    <xf numFmtId="176" fontId="6" fillId="0" borderId="8" xfId="2" applyNumberFormat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0" fontId="7" fillId="0" borderId="9" xfId="1" applyFont="1" applyBorder="1" applyAlignment="1">
      <alignment vertical="center"/>
    </xf>
    <xf numFmtId="49" fontId="4" fillId="0" borderId="8" xfId="3" quotePrefix="1" applyNumberForma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16" fillId="0" borderId="8" xfId="1" applyFont="1" applyBorder="1" applyAlignment="1">
      <alignment vertical="center" wrapText="1"/>
    </xf>
    <xf numFmtId="176" fontId="1" fillId="0" borderId="8" xfId="1" applyNumberFormat="1" applyBorder="1" applyAlignment="1">
      <alignment vertical="center"/>
    </xf>
    <xf numFmtId="0" fontId="6" fillId="0" borderId="8" xfId="1" applyFont="1" applyBorder="1" applyAlignment="1">
      <alignment horizontal="center" vertical="center"/>
    </xf>
    <xf numFmtId="0" fontId="6" fillId="0" borderId="4" xfId="1" applyFont="1" applyBorder="1" applyAlignment="1">
      <alignment vertical="center"/>
    </xf>
    <xf numFmtId="0" fontId="0" fillId="0" borderId="7" xfId="1" applyFont="1" applyBorder="1" applyAlignment="1">
      <alignment vertical="center"/>
    </xf>
    <xf numFmtId="56" fontId="1" fillId="0" borderId="0" xfId="1" applyNumberFormat="1" applyAlignment="1">
      <alignment vertical="center"/>
    </xf>
    <xf numFmtId="0" fontId="4" fillId="0" borderId="9" xfId="3" quotePrefix="1" applyFill="1" applyBorder="1" applyAlignment="1">
      <alignment horizontal="center" vertical="center"/>
    </xf>
    <xf numFmtId="0" fontId="6" fillId="0" borderId="3" xfId="1" applyFont="1" applyBorder="1" applyAlignment="1">
      <alignment vertical="center"/>
    </xf>
    <xf numFmtId="0" fontId="0" fillId="0" borderId="17" xfId="1" applyFont="1" applyBorder="1" applyAlignment="1">
      <alignment vertical="center"/>
    </xf>
    <xf numFmtId="0" fontId="0" fillId="0" borderId="2" xfId="1" applyFont="1" applyBorder="1" applyAlignment="1">
      <alignment vertical="center"/>
    </xf>
    <xf numFmtId="0" fontId="0" fillId="0" borderId="17" xfId="1" applyFont="1" applyBorder="1" applyAlignment="1">
      <alignment horizontal="center" vertical="center"/>
    </xf>
    <xf numFmtId="0" fontId="1" fillId="0" borderId="8" xfId="1" applyBorder="1" applyAlignment="1">
      <alignment vertical="center" wrapText="1" shrinkToFit="1"/>
    </xf>
    <xf numFmtId="0" fontId="4" fillId="0" borderId="8" xfId="3" quotePrefix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17" fillId="0" borderId="5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6" fillId="0" borderId="15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0" fontId="0" fillId="0" borderId="0" xfId="1" applyFont="1" applyAlignment="1">
      <alignment horizontal="right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0" fillId="0" borderId="4" xfId="1" applyFont="1" applyBorder="1" applyAlignment="1">
      <alignment vertical="center"/>
    </xf>
    <xf numFmtId="0" fontId="0" fillId="0" borderId="12" xfId="1" applyFont="1" applyBorder="1" applyAlignment="1">
      <alignment vertical="center"/>
    </xf>
    <xf numFmtId="0" fontId="0" fillId="0" borderId="4" xfId="1" applyFont="1" applyBorder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0" fillId="0" borderId="12" xfId="1" applyFont="1" applyBorder="1" applyAlignment="1">
      <alignment horizontal="center" vertical="center"/>
    </xf>
    <xf numFmtId="0" fontId="0" fillId="0" borderId="1" xfId="1" applyFont="1" applyBorder="1" applyAlignment="1">
      <alignment horizontal="center" vertical="center"/>
    </xf>
    <xf numFmtId="0" fontId="7" fillId="0" borderId="4" xfId="1" applyFont="1" applyBorder="1" applyAlignment="1">
      <alignment vertical="center"/>
    </xf>
    <xf numFmtId="0" fontId="7" fillId="0" borderId="12" xfId="1" applyFont="1" applyBorder="1" applyAlignment="1">
      <alignment vertical="center"/>
    </xf>
    <xf numFmtId="0" fontId="1" fillId="0" borderId="1" xfId="1" applyBorder="1" applyAlignment="1">
      <alignment horizontal="left" vertical="center"/>
    </xf>
    <xf numFmtId="0" fontId="0" fillId="0" borderId="13" xfId="1" applyFont="1" applyBorder="1" applyAlignment="1">
      <alignment horizontal="center" vertical="center"/>
    </xf>
  </cellXfs>
  <cellStyles count="7">
    <cellStyle name="ハイパーリンク" xfId="3" builtinId="8"/>
    <cellStyle name="ハイパーリンク 2" xfId="6" xr:uid="{D45C5E34-AC3C-41AB-AD0F-EAB7E2C3813C}"/>
    <cellStyle name="桁区切り 2" xfId="2" xr:uid="{00000000-0005-0000-0000-000001000000}"/>
    <cellStyle name="標準" xfId="0" builtinId="0"/>
    <cellStyle name="標準 2_０８会員旅行　事業報告書NEW_2月度例会　決算報告（補正）0329" xfId="4" xr:uid="{997B27D3-313A-4EFC-BA0F-129D59D0150B}"/>
    <cellStyle name="標準_様式ファイル(上程委員会向）" xfId="1" xr:uid="{00000000-0005-0000-0000-000003000000}"/>
    <cellStyle name="未定義" xfId="5" xr:uid="{B045756A-9F11-4B5B-82B9-B661F4893503}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230908</xdr:colOff>
      <xdr:row>0</xdr:row>
      <xdr:rowOff>69271</xdr:rowOff>
    </xdr:from>
    <xdr:to>
      <xdr:col>4</xdr:col>
      <xdr:colOff>34636</xdr:colOff>
      <xdr:row>2</xdr:row>
      <xdr:rowOff>80817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3CB13B8A-FFC8-4269-A28D-E5C705B7E14A}"/>
            </a:ext>
          </a:extLst>
        </xdr:cNvPr>
        <xdr:cNvSpPr/>
      </xdr:nvSpPr>
      <xdr:spPr>
        <a:xfrm>
          <a:off x="2851726" y="69271"/>
          <a:ext cx="877455" cy="369455"/>
        </a:xfrm>
        <a:prstGeom prst="ellipse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311726</xdr:colOff>
      <xdr:row>4</xdr:row>
      <xdr:rowOff>161635</xdr:rowOff>
    </xdr:from>
    <xdr:to>
      <xdr:col>2</xdr:col>
      <xdr:colOff>727363</xdr:colOff>
      <xdr:row>6</xdr:row>
      <xdr:rowOff>34637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157A5B64-488F-32FF-8CD3-6FD13C41BDEE}"/>
            </a:ext>
          </a:extLst>
        </xdr:cNvPr>
        <xdr:cNvSpPr/>
      </xdr:nvSpPr>
      <xdr:spPr>
        <a:xfrm>
          <a:off x="1858817" y="888999"/>
          <a:ext cx="415637" cy="300183"/>
        </a:xfrm>
        <a:prstGeom prst="ellipse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221849</xdr:colOff>
      <xdr:row>10</xdr:row>
      <xdr:rowOff>151315</xdr:rowOff>
    </xdr:from>
    <xdr:to>
      <xdr:col>5</xdr:col>
      <xdr:colOff>665544</xdr:colOff>
      <xdr:row>12</xdr:row>
      <xdr:rowOff>9645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CB819369-403F-38BB-4FE0-9D3FAEAC24E0}"/>
            </a:ext>
          </a:extLst>
        </xdr:cNvPr>
        <xdr:cNvSpPr/>
      </xdr:nvSpPr>
      <xdr:spPr>
        <a:xfrm>
          <a:off x="2787571" y="2678454"/>
          <a:ext cx="443695" cy="263444"/>
        </a:xfrm>
        <a:prstGeom prst="ellipse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200629</xdr:colOff>
      <xdr:row>2</xdr:row>
      <xdr:rowOff>110803</xdr:rowOff>
    </xdr:from>
    <xdr:to>
      <xdr:col>5</xdr:col>
      <xdr:colOff>644324</xdr:colOff>
      <xdr:row>4</xdr:row>
      <xdr:rowOff>46297</xdr:rowOff>
    </xdr:to>
    <xdr:sp macro="" textlink="">
      <xdr:nvSpPr>
        <xdr:cNvPr id="6" name="楕円 5">
          <a:extLst>
            <a:ext uri="{FF2B5EF4-FFF2-40B4-BE49-F238E27FC236}">
              <a16:creationId xmlns:a16="http://schemas.microsoft.com/office/drawing/2014/main" id="{E03374B3-6AC1-493D-A44D-12C9FA7730F7}"/>
            </a:ext>
          </a:extLst>
        </xdr:cNvPr>
        <xdr:cNvSpPr/>
      </xdr:nvSpPr>
      <xdr:spPr>
        <a:xfrm>
          <a:off x="2766351" y="438752"/>
          <a:ext cx="443695" cy="263444"/>
        </a:xfrm>
        <a:prstGeom prst="ellipse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306731</xdr:colOff>
      <xdr:row>4</xdr:row>
      <xdr:rowOff>81866</xdr:rowOff>
    </xdr:from>
    <xdr:to>
      <xdr:col>6</xdr:col>
      <xdr:colOff>675191</xdr:colOff>
      <xdr:row>4</xdr:row>
      <xdr:rowOff>308658</xdr:rowOff>
    </xdr:to>
    <xdr:sp macro="" textlink="">
      <xdr:nvSpPr>
        <xdr:cNvPr id="7" name="楕円 6">
          <a:extLst>
            <a:ext uri="{FF2B5EF4-FFF2-40B4-BE49-F238E27FC236}">
              <a16:creationId xmlns:a16="http://schemas.microsoft.com/office/drawing/2014/main" id="{B40DDE9B-65CA-9F34-71E6-A08206E22146}"/>
            </a:ext>
          </a:extLst>
        </xdr:cNvPr>
        <xdr:cNvSpPr/>
      </xdr:nvSpPr>
      <xdr:spPr>
        <a:xfrm>
          <a:off x="4627946" y="737765"/>
          <a:ext cx="368460" cy="226792"/>
        </a:xfrm>
        <a:prstGeom prst="ellipse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306731</xdr:colOff>
      <xdr:row>12</xdr:row>
      <xdr:rowOff>72221</xdr:rowOff>
    </xdr:from>
    <xdr:to>
      <xdr:col>6</xdr:col>
      <xdr:colOff>675191</xdr:colOff>
      <xdr:row>12</xdr:row>
      <xdr:rowOff>299013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8B02438A-772D-F670-0AA0-5CA564CC02F5}"/>
            </a:ext>
          </a:extLst>
        </xdr:cNvPr>
        <xdr:cNvSpPr/>
      </xdr:nvSpPr>
      <xdr:spPr>
        <a:xfrm>
          <a:off x="4627946" y="3004474"/>
          <a:ext cx="368460" cy="226792"/>
        </a:xfrm>
        <a:prstGeom prst="ellipse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..\2-1%20yuusouhi.pdf" TargetMode="External"/><Relationship Id="rId13" Type="http://schemas.openxmlformats.org/officeDocument/2006/relationships/hyperlink" Target="..\3)2.yubin2-2.pdf" TargetMode="External"/><Relationship Id="rId3" Type="http://schemas.openxmlformats.org/officeDocument/2006/relationships/hyperlink" Target="..\1)miyakohotel1~6.pdf" TargetMode="External"/><Relationship Id="rId7" Type="http://schemas.openxmlformats.org/officeDocument/2006/relationships/hyperlink" Target="..\03_asutoraido.pdf" TargetMode="External"/><Relationship Id="rId12" Type="http://schemas.openxmlformats.org/officeDocument/2006/relationships/hyperlink" Target="..\1)3furikomitesuuryou.pdf" TargetMode="External"/><Relationship Id="rId2" Type="http://schemas.openxmlformats.org/officeDocument/2006/relationships/hyperlink" Target="..\1)miyakohotel1~6.pdf" TargetMode="External"/><Relationship Id="rId1" Type="http://schemas.openxmlformats.org/officeDocument/2006/relationships/hyperlink" Target="..\1)miyakohotel1~6.pdf" TargetMode="External"/><Relationship Id="rId6" Type="http://schemas.openxmlformats.org/officeDocument/2006/relationships/hyperlink" Target="..\1)miyakohotel1~6.pdf" TargetMode="External"/><Relationship Id="rId11" Type="http://schemas.openxmlformats.org/officeDocument/2006/relationships/hyperlink" Target="..\1)miyakohotel1~6.pdf" TargetMode="External"/><Relationship Id="rId5" Type="http://schemas.openxmlformats.org/officeDocument/2006/relationships/hyperlink" Target="..\1)miyakohotel1~6.pdf" TargetMode="External"/><Relationship Id="rId15" Type="http://schemas.openxmlformats.org/officeDocument/2006/relationships/drawing" Target="../drawings/drawing2.xml"/><Relationship Id="rId10" Type="http://schemas.openxmlformats.org/officeDocument/2006/relationships/hyperlink" Target="..\3)2.yubin2-4.pdf" TargetMode="External"/><Relationship Id="rId4" Type="http://schemas.openxmlformats.org/officeDocument/2006/relationships/hyperlink" Target="..\1)miyakohotel1~6.pdf" TargetMode="External"/><Relationship Id="rId9" Type="http://schemas.openxmlformats.org/officeDocument/2006/relationships/hyperlink" Target="..\3)2.yubin2-3.pdf" TargetMode="External"/><Relationship Id="rId1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6"/>
  <sheetViews>
    <sheetView tabSelected="1" view="pageBreakPreview" zoomScale="90" zoomScaleNormal="100" zoomScaleSheetLayoutView="90" workbookViewId="0">
      <selection activeCell="E25" sqref="E25"/>
    </sheetView>
  </sheetViews>
  <sheetFormatPr defaultColWidth="9" defaultRowHeight="12.75"/>
  <cols>
    <col min="1" max="1" width="3.86328125" style="23" customWidth="1"/>
    <col min="2" max="2" width="18.59765625" style="23" customWidth="1"/>
    <col min="3" max="3" width="15.59765625" style="24" customWidth="1"/>
    <col min="4" max="6" width="15.59765625" style="23" customWidth="1"/>
    <col min="7" max="16384" width="9" style="23"/>
  </cols>
  <sheetData>
    <row r="1" spans="1:6">
      <c r="F1" s="25" t="s">
        <v>67</v>
      </c>
    </row>
    <row r="2" spans="1:6" ht="14.25">
      <c r="B2" s="94" t="s">
        <v>68</v>
      </c>
      <c r="C2" s="94"/>
      <c r="D2" s="94"/>
      <c r="E2" s="94"/>
      <c r="F2" s="94"/>
    </row>
    <row r="3" spans="1:6" ht="14.25">
      <c r="B3" s="26" t="s">
        <v>85</v>
      </c>
      <c r="C3" s="27"/>
      <c r="D3" s="26"/>
      <c r="E3" s="26"/>
    </row>
    <row r="4" spans="1:6" ht="14.25">
      <c r="B4" s="28" t="s">
        <v>69</v>
      </c>
      <c r="C4" s="29"/>
      <c r="D4" s="28"/>
      <c r="E4" s="28"/>
    </row>
    <row r="5" spans="1:6">
      <c r="F5" s="25" t="s">
        <v>0</v>
      </c>
    </row>
    <row r="6" spans="1:6" ht="20.25" customHeight="1">
      <c r="A6" s="30"/>
      <c r="B6" s="31" t="s">
        <v>1</v>
      </c>
      <c r="C6" s="55" t="s">
        <v>72</v>
      </c>
      <c r="D6" s="31" t="s">
        <v>78</v>
      </c>
      <c r="E6" s="31" t="s">
        <v>70</v>
      </c>
      <c r="F6" s="31" t="s">
        <v>2</v>
      </c>
    </row>
    <row r="7" spans="1:6" ht="20.25" customHeight="1">
      <c r="A7" s="32"/>
      <c r="B7" s="33" t="s">
        <v>3</v>
      </c>
      <c r="C7" s="34"/>
      <c r="D7" s="35"/>
      <c r="E7" s="35"/>
      <c r="F7" s="36"/>
    </row>
    <row r="8" spans="1:6" ht="20.25" customHeight="1">
      <c r="A8" s="37">
        <v>1</v>
      </c>
      <c r="B8" s="38" t="s">
        <v>4</v>
      </c>
      <c r="C8" s="39"/>
      <c r="D8" s="40"/>
      <c r="E8" s="40"/>
      <c r="F8" s="41"/>
    </row>
    <row r="9" spans="1:6" ht="20.25" customHeight="1">
      <c r="A9" s="37">
        <v>2</v>
      </c>
      <c r="B9" s="38" t="s">
        <v>5</v>
      </c>
      <c r="C9" s="39"/>
      <c r="D9" s="40"/>
      <c r="E9" s="40"/>
      <c r="F9" s="41"/>
    </row>
    <row r="10" spans="1:6" ht="20.25" customHeight="1">
      <c r="A10" s="37">
        <v>3</v>
      </c>
      <c r="B10" s="38" t="s">
        <v>6</v>
      </c>
      <c r="C10" s="40"/>
      <c r="D10" s="40"/>
      <c r="E10" s="40"/>
      <c r="F10" s="41"/>
    </row>
    <row r="11" spans="1:6" ht="20.25" customHeight="1">
      <c r="A11" s="37">
        <v>4</v>
      </c>
      <c r="B11" s="38" t="s">
        <v>7</v>
      </c>
      <c r="C11" s="40"/>
      <c r="D11" s="40"/>
      <c r="E11" s="40"/>
      <c r="F11" s="41"/>
    </row>
    <row r="12" spans="1:6" ht="20.25" customHeight="1">
      <c r="A12" s="37">
        <v>5</v>
      </c>
      <c r="B12" s="38" t="s">
        <v>8</v>
      </c>
      <c r="C12" s="40"/>
      <c r="D12" s="40"/>
      <c r="E12" s="40"/>
      <c r="F12" s="41"/>
    </row>
    <row r="13" spans="1:6" ht="20.25" customHeight="1">
      <c r="A13" s="37">
        <v>6</v>
      </c>
      <c r="B13" s="38" t="s">
        <v>9</v>
      </c>
      <c r="C13" s="40"/>
      <c r="D13" s="40"/>
      <c r="E13" s="40"/>
      <c r="F13" s="41"/>
    </row>
    <row r="14" spans="1:6" ht="20.25" customHeight="1">
      <c r="A14" s="37">
        <v>7</v>
      </c>
      <c r="B14" s="38" t="s">
        <v>10</v>
      </c>
      <c r="C14" s="40">
        <f>'収益・費用明細書-修正・補正(様式22)'!G6</f>
        <v>450000</v>
      </c>
      <c r="D14" s="40">
        <f>'収益・費用明細書-修正・補正(様式22)'!H6</f>
        <v>450000</v>
      </c>
      <c r="E14" s="40">
        <f t="shared" ref="E14:E16" si="0">C14-D14</f>
        <v>0</v>
      </c>
      <c r="F14" s="41"/>
    </row>
    <row r="15" spans="1:6" ht="20.25" customHeight="1">
      <c r="A15" s="37">
        <v>8</v>
      </c>
      <c r="B15" s="38" t="s">
        <v>11</v>
      </c>
      <c r="C15" s="42">
        <f>'収益・費用明細書-修正・補正(様式22)'!G7</f>
        <v>0</v>
      </c>
      <c r="D15" s="40">
        <f>'収益・費用明細書-修正・補正(様式22)'!H7</f>
        <v>1</v>
      </c>
      <c r="E15" s="40">
        <f t="shared" si="0"/>
        <v>-1</v>
      </c>
      <c r="F15" s="41" t="s">
        <v>31</v>
      </c>
    </row>
    <row r="16" spans="1:6" ht="20.25" customHeight="1">
      <c r="A16" s="43"/>
      <c r="B16" s="44" t="s">
        <v>12</v>
      </c>
      <c r="C16" s="45">
        <f>C14+C15</f>
        <v>450000</v>
      </c>
      <c r="D16" s="45">
        <f>D14+D15</f>
        <v>450001</v>
      </c>
      <c r="E16" s="40">
        <f t="shared" si="0"/>
        <v>-1</v>
      </c>
      <c r="F16" s="46"/>
    </row>
    <row r="17" spans="1:6" ht="20.25" customHeight="1">
      <c r="A17" s="47"/>
      <c r="B17" s="33" t="s">
        <v>13</v>
      </c>
      <c r="C17" s="48"/>
      <c r="D17" s="48"/>
      <c r="E17" s="48"/>
      <c r="F17" s="36"/>
    </row>
    <row r="18" spans="1:6" ht="20.25" customHeight="1">
      <c r="A18" s="37">
        <v>1</v>
      </c>
      <c r="B18" s="38" t="s">
        <v>14</v>
      </c>
      <c r="C18" s="40">
        <f>'収益・費用明細書-修正・補正(様式22)'!G24</f>
        <v>210900</v>
      </c>
      <c r="D18" s="40">
        <f>'収益・費用明細書-修正・補正(様式22)'!H24</f>
        <v>209800</v>
      </c>
      <c r="E18" s="40">
        <f>C18-D18</f>
        <v>1100</v>
      </c>
      <c r="F18" s="41" t="s">
        <v>52</v>
      </c>
    </row>
    <row r="19" spans="1:6" ht="20.25" customHeight="1">
      <c r="A19" s="37">
        <v>2</v>
      </c>
      <c r="B19" s="38" t="s">
        <v>30</v>
      </c>
      <c r="C19" s="40">
        <f>'収益・費用明細書-修正・補正(様式22)'!G26</f>
        <v>49500</v>
      </c>
      <c r="D19" s="40">
        <f>'収益・費用明細書-修正・補正(様式22)'!H26</f>
        <v>49500</v>
      </c>
      <c r="E19" s="40"/>
      <c r="F19" s="49"/>
    </row>
    <row r="20" spans="1:6" ht="20.25" customHeight="1">
      <c r="A20" s="37">
        <v>3</v>
      </c>
      <c r="B20" s="38" t="s">
        <v>15</v>
      </c>
      <c r="C20" s="40"/>
      <c r="D20" s="40"/>
      <c r="E20" s="40"/>
      <c r="F20" s="41"/>
    </row>
    <row r="21" spans="1:6" ht="20.25" customHeight="1">
      <c r="A21" s="37">
        <v>4</v>
      </c>
      <c r="B21" s="38" t="s">
        <v>16</v>
      </c>
      <c r="C21" s="40"/>
      <c r="D21" s="40"/>
      <c r="E21" s="40"/>
      <c r="F21" s="41"/>
    </row>
    <row r="22" spans="1:6" ht="20.25" customHeight="1">
      <c r="A22" s="37">
        <v>5</v>
      </c>
      <c r="B22" s="38" t="s">
        <v>17</v>
      </c>
      <c r="C22" s="40">
        <f>'収益・費用明細書-修正・補正(様式22)'!G31</f>
        <v>12530</v>
      </c>
      <c r="D22" s="40">
        <f>'収益・費用明細書-修正・補正(様式22)'!H31</f>
        <v>12530</v>
      </c>
      <c r="E22" s="40">
        <f t="shared" ref="E22:E31" si="1">C22-D22</f>
        <v>0</v>
      </c>
      <c r="F22" s="41" t="s">
        <v>71</v>
      </c>
    </row>
    <row r="23" spans="1:6" ht="20.25" customHeight="1">
      <c r="A23" s="37">
        <v>6</v>
      </c>
      <c r="B23" s="38" t="s">
        <v>18</v>
      </c>
      <c r="C23" s="40">
        <v>0</v>
      </c>
      <c r="D23" s="40">
        <v>0</v>
      </c>
      <c r="E23" s="40">
        <f t="shared" si="1"/>
        <v>0</v>
      </c>
      <c r="F23" s="41" t="s">
        <v>53</v>
      </c>
    </row>
    <row r="24" spans="1:6" ht="20.25" customHeight="1">
      <c r="A24" s="37">
        <v>7</v>
      </c>
      <c r="B24" s="38" t="s">
        <v>19</v>
      </c>
      <c r="C24" s="40"/>
      <c r="D24" s="40"/>
      <c r="E24" s="40"/>
      <c r="F24" s="41"/>
    </row>
    <row r="25" spans="1:6" ht="20.25" customHeight="1">
      <c r="A25" s="37">
        <v>8</v>
      </c>
      <c r="B25" s="38" t="s">
        <v>29</v>
      </c>
      <c r="C25" s="40">
        <f>'収益・費用明細書-修正・補正(様式22)'!G35</f>
        <v>70000</v>
      </c>
      <c r="D25" s="40">
        <f>'収益・費用明細書-修正・補正(様式22)'!H35</f>
        <v>160000</v>
      </c>
      <c r="E25" s="40">
        <f t="shared" si="1"/>
        <v>-90000</v>
      </c>
      <c r="F25" s="41" t="s">
        <v>60</v>
      </c>
    </row>
    <row r="26" spans="1:6" ht="20.25" customHeight="1">
      <c r="A26" s="37">
        <v>9</v>
      </c>
      <c r="B26" s="38" t="s">
        <v>20</v>
      </c>
      <c r="C26" s="40"/>
      <c r="D26" s="40"/>
      <c r="E26" s="40"/>
      <c r="F26" s="41"/>
    </row>
    <row r="27" spans="1:6" ht="20.25" customHeight="1">
      <c r="A27" s="37">
        <v>10</v>
      </c>
      <c r="B27" s="38" t="s">
        <v>21</v>
      </c>
      <c r="C27" s="40"/>
      <c r="D27" s="40"/>
      <c r="E27" s="40"/>
      <c r="F27" s="41"/>
    </row>
    <row r="28" spans="1:6" ht="20.25" customHeight="1">
      <c r="A28" s="37">
        <v>11</v>
      </c>
      <c r="B28" s="38" t="s">
        <v>22</v>
      </c>
      <c r="C28" s="40"/>
      <c r="D28" s="40"/>
      <c r="E28" s="40"/>
      <c r="F28" s="41"/>
    </row>
    <row r="29" spans="1:6" ht="20.25" customHeight="1">
      <c r="A29" s="37">
        <v>12</v>
      </c>
      <c r="B29" s="38" t="s">
        <v>23</v>
      </c>
      <c r="C29" s="40"/>
      <c r="D29" s="40"/>
      <c r="E29" s="40"/>
      <c r="F29" s="41"/>
    </row>
    <row r="30" spans="1:6" ht="20.25" customHeight="1">
      <c r="A30" s="37">
        <v>13</v>
      </c>
      <c r="B30" s="38" t="s">
        <v>24</v>
      </c>
      <c r="C30" s="40"/>
      <c r="D30" s="40"/>
      <c r="E30" s="40"/>
      <c r="F30" s="41"/>
    </row>
    <row r="31" spans="1:6" ht="20.25" customHeight="1">
      <c r="A31" s="37">
        <v>14</v>
      </c>
      <c r="B31" s="38" t="s">
        <v>25</v>
      </c>
      <c r="C31" s="40">
        <f>'収益・費用明細書-修正・補正(様式22)'!G37</f>
        <v>770</v>
      </c>
      <c r="D31" s="40">
        <f>'収益・費用明細書-修正・補正(様式22)'!H37</f>
        <v>770</v>
      </c>
      <c r="E31" s="40">
        <f t="shared" si="1"/>
        <v>0</v>
      </c>
      <c r="F31" s="41" t="s">
        <v>32</v>
      </c>
    </row>
    <row r="32" spans="1:6" ht="20.25" customHeight="1">
      <c r="A32" s="37">
        <v>15</v>
      </c>
      <c r="B32" s="38" t="s">
        <v>26</v>
      </c>
      <c r="C32" s="40">
        <f>'収益・費用明細書-修正・補正(様式22)'!G39</f>
        <v>106300</v>
      </c>
      <c r="D32" s="40">
        <f>'収益・費用明細書-修正・補正(様式22)'!H39</f>
        <v>17401</v>
      </c>
      <c r="E32" s="40">
        <v>14230</v>
      </c>
      <c r="F32" s="50">
        <f>C32/C33</f>
        <v>0.23622222222222222</v>
      </c>
    </row>
    <row r="33" spans="1:6" ht="20.25" customHeight="1">
      <c r="A33" s="37"/>
      <c r="B33" s="38" t="s">
        <v>27</v>
      </c>
      <c r="C33" s="40">
        <f>SUM(C18:C32)</f>
        <v>450000</v>
      </c>
      <c r="D33" s="40">
        <f>SUM(D18:D32)</f>
        <v>450001</v>
      </c>
      <c r="E33" s="40">
        <f>C33-D33</f>
        <v>-1</v>
      </c>
      <c r="F33" s="41"/>
    </row>
    <row r="34" spans="1:6" ht="20.25" customHeight="1">
      <c r="A34" s="51"/>
      <c r="B34" s="38" t="s">
        <v>28</v>
      </c>
      <c r="C34" s="40">
        <f>C16-C33</f>
        <v>0</v>
      </c>
      <c r="D34" s="40">
        <f>D16-D33</f>
        <v>0</v>
      </c>
      <c r="E34" s="40">
        <f>E16-E33</f>
        <v>0</v>
      </c>
      <c r="F34" s="41"/>
    </row>
    <row r="35" spans="1:6" ht="15" customHeight="1">
      <c r="B35" s="52"/>
      <c r="C35" s="23"/>
    </row>
    <row r="36" spans="1:6" ht="15" customHeight="1">
      <c r="B36" s="52"/>
    </row>
  </sheetData>
  <mergeCells count="1">
    <mergeCell ref="B2:F2"/>
  </mergeCells>
  <phoneticPr fontId="2"/>
  <printOptions horizontalCentered="1"/>
  <pageMargins left="0.6" right="0.51181102362204722" top="0.98425196850393704" bottom="0.52" header="0.51181102362204722" footer="0.51181102362204722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7"/>
  <sheetViews>
    <sheetView topLeftCell="A22" zoomScale="79" zoomScaleNormal="100" zoomScaleSheetLayoutView="100" workbookViewId="0">
      <selection activeCell="J29" sqref="J29"/>
    </sheetView>
  </sheetViews>
  <sheetFormatPr defaultColWidth="9" defaultRowHeight="12.75"/>
  <cols>
    <col min="1" max="1" width="1.59765625" style="3" customWidth="1"/>
    <col min="2" max="2" width="3.59765625" style="3" customWidth="1"/>
    <col min="3" max="3" width="1.59765625" style="3" customWidth="1"/>
    <col min="4" max="4" width="18.59765625" style="3" customWidth="1"/>
    <col min="5" max="5" width="11.59765625" style="3" customWidth="1"/>
    <col min="6" max="6" width="25.59765625" style="3" customWidth="1"/>
    <col min="7" max="7" width="14.86328125" style="3" customWidth="1"/>
    <col min="8" max="8" width="13.59765625" style="3" customWidth="1"/>
    <col min="9" max="9" width="13.59765625" style="19" customWidth="1"/>
    <col min="10" max="10" width="8.59765625" style="11" customWidth="1"/>
    <col min="11" max="11" width="4.1328125" style="3" customWidth="1"/>
    <col min="12" max="16384" width="9" style="3"/>
  </cols>
  <sheetData>
    <row r="1" spans="1:11">
      <c r="A1" s="1"/>
      <c r="B1" s="1" t="s">
        <v>85</v>
      </c>
      <c r="C1" s="1"/>
      <c r="E1" s="1"/>
      <c r="F1" s="1"/>
      <c r="G1" s="1"/>
      <c r="H1" s="1"/>
      <c r="I1" s="101" t="s">
        <v>73</v>
      </c>
      <c r="J1" s="101"/>
      <c r="K1" s="1"/>
    </row>
    <row r="2" spans="1:11">
      <c r="A2" s="1"/>
      <c r="B2" s="113" t="s">
        <v>76</v>
      </c>
      <c r="C2" s="113"/>
      <c r="D2" s="113"/>
      <c r="E2" s="113"/>
      <c r="F2" s="113"/>
      <c r="G2" s="113"/>
      <c r="H2" s="113"/>
      <c r="I2" s="113"/>
      <c r="J2" s="6"/>
      <c r="K2" s="1"/>
    </row>
    <row r="3" spans="1:11">
      <c r="A3" s="1"/>
      <c r="B3" s="1"/>
      <c r="C3" s="1"/>
      <c r="D3" s="2"/>
      <c r="E3" s="2"/>
      <c r="F3" s="2"/>
      <c r="G3" s="2"/>
      <c r="H3" s="2"/>
      <c r="I3" s="20"/>
      <c r="J3" s="6"/>
      <c r="K3" s="1"/>
    </row>
    <row r="4" spans="1:11">
      <c r="A4" s="110" t="s">
        <v>45</v>
      </c>
      <c r="B4" s="110"/>
      <c r="C4" s="110"/>
      <c r="D4" s="110"/>
      <c r="E4" s="110" t="s">
        <v>74</v>
      </c>
      <c r="F4" s="110"/>
      <c r="G4" s="6"/>
      <c r="H4" s="6"/>
      <c r="J4" s="6" t="s">
        <v>41</v>
      </c>
      <c r="K4" s="1"/>
    </row>
    <row r="5" spans="1:11" ht="30" customHeight="1">
      <c r="A5" s="107" t="s">
        <v>40</v>
      </c>
      <c r="B5" s="108"/>
      <c r="C5" s="108"/>
      <c r="D5" s="109"/>
      <c r="E5" s="114" t="s">
        <v>44</v>
      </c>
      <c r="F5" s="109"/>
      <c r="G5" s="92" t="s">
        <v>75</v>
      </c>
      <c r="H5" s="56" t="s">
        <v>77</v>
      </c>
      <c r="I5" s="93" t="s">
        <v>70</v>
      </c>
      <c r="J5" s="7" t="s">
        <v>79</v>
      </c>
      <c r="K5" s="1"/>
    </row>
    <row r="6" spans="1:11" ht="30" customHeight="1">
      <c r="A6" s="8" t="s">
        <v>36</v>
      </c>
      <c r="B6" s="9">
        <v>7</v>
      </c>
      <c r="C6" s="5" t="s">
        <v>35</v>
      </c>
      <c r="D6" s="4" t="s">
        <v>46</v>
      </c>
      <c r="E6" s="111" t="s">
        <v>98</v>
      </c>
      <c r="F6" s="112"/>
      <c r="G6" s="73">
        <v>450000</v>
      </c>
      <c r="H6" s="73">
        <v>450000</v>
      </c>
      <c r="I6" s="73">
        <f>G6-H6</f>
        <v>0</v>
      </c>
      <c r="J6" s="10"/>
      <c r="K6" s="1"/>
    </row>
    <row r="7" spans="1:11" ht="30" customHeight="1">
      <c r="A7" s="8" t="s">
        <v>36</v>
      </c>
      <c r="B7" s="9">
        <v>8</v>
      </c>
      <c r="C7" s="5" t="s">
        <v>35</v>
      </c>
      <c r="D7" s="4" t="s">
        <v>47</v>
      </c>
      <c r="E7" s="105" t="s">
        <v>31</v>
      </c>
      <c r="F7" s="106"/>
      <c r="G7" s="74">
        <v>0</v>
      </c>
      <c r="H7" s="75">
        <v>1</v>
      </c>
      <c r="I7" s="73">
        <f>G7-H7</f>
        <v>-1</v>
      </c>
      <c r="J7" s="10"/>
      <c r="K7" s="1"/>
    </row>
    <row r="8" spans="1:11" ht="30" customHeight="1">
      <c r="A8" s="107" t="s">
        <v>43</v>
      </c>
      <c r="B8" s="108"/>
      <c r="C8" s="108"/>
      <c r="D8" s="108"/>
      <c r="E8" s="108"/>
      <c r="F8" s="109"/>
      <c r="G8" s="73">
        <f t="shared" ref="G8:H8" si="0">SUM(G6:G7)</f>
        <v>450000</v>
      </c>
      <c r="H8" s="73">
        <f t="shared" si="0"/>
        <v>450001</v>
      </c>
      <c r="I8" s="73">
        <f>SUM(I6:I7)</f>
        <v>-1</v>
      </c>
      <c r="J8" s="10"/>
      <c r="K8" s="1"/>
    </row>
    <row r="9" spans="1:11" ht="13.5" customHeight="1">
      <c r="A9" s="1"/>
      <c r="B9" s="1"/>
      <c r="C9" s="1"/>
      <c r="D9" s="1"/>
      <c r="E9" s="1"/>
      <c r="F9" s="1"/>
      <c r="G9" s="1"/>
      <c r="H9" s="1"/>
      <c r="J9" s="6"/>
      <c r="K9" s="1"/>
    </row>
    <row r="10" spans="1:11" ht="13.5" customHeight="1">
      <c r="A10" s="1"/>
      <c r="B10" s="1"/>
      <c r="C10" s="1"/>
      <c r="D10" s="1"/>
      <c r="E10" s="1"/>
      <c r="F10" s="1"/>
      <c r="G10" s="1"/>
      <c r="H10" s="1"/>
      <c r="J10" s="6"/>
      <c r="K10" s="1"/>
    </row>
    <row r="11" spans="1:11" ht="13.5" customHeight="1">
      <c r="A11" s="1"/>
      <c r="B11" s="1"/>
      <c r="C11" s="1"/>
      <c r="D11" s="101"/>
      <c r="E11" s="101"/>
      <c r="F11" s="101"/>
      <c r="G11" s="101"/>
      <c r="H11" s="101"/>
      <c r="I11" s="101"/>
      <c r="J11" s="101"/>
      <c r="K11" s="1"/>
    </row>
    <row r="12" spans="1:11" ht="19.5" customHeight="1">
      <c r="A12" s="110" t="s">
        <v>42</v>
      </c>
      <c r="B12" s="110"/>
      <c r="C12" s="110"/>
      <c r="D12" s="110"/>
      <c r="E12" s="110" t="s">
        <v>74</v>
      </c>
      <c r="F12" s="110"/>
      <c r="G12" s="1"/>
      <c r="H12" s="1"/>
      <c r="J12" s="6" t="s">
        <v>41</v>
      </c>
      <c r="K12" s="1"/>
    </row>
    <row r="13" spans="1:11" ht="30" customHeight="1">
      <c r="A13" s="102" t="s">
        <v>40</v>
      </c>
      <c r="B13" s="103"/>
      <c r="C13" s="103"/>
      <c r="D13" s="104"/>
      <c r="E13" s="58" t="s">
        <v>39</v>
      </c>
      <c r="F13" s="58" t="s">
        <v>38</v>
      </c>
      <c r="G13" s="91" t="s">
        <v>75</v>
      </c>
      <c r="H13" s="22" t="s">
        <v>77</v>
      </c>
      <c r="I13" s="58" t="s">
        <v>70</v>
      </c>
      <c r="J13" s="7" t="s">
        <v>37</v>
      </c>
      <c r="K13" s="1"/>
    </row>
    <row r="14" spans="1:11" ht="30" customHeight="1">
      <c r="A14" s="59" t="s">
        <v>36</v>
      </c>
      <c r="B14" s="60">
        <v>1</v>
      </c>
      <c r="C14" s="61" t="s">
        <v>35</v>
      </c>
      <c r="D14" s="62" t="s">
        <v>48</v>
      </c>
      <c r="E14" s="98" t="s">
        <v>49</v>
      </c>
      <c r="F14" s="78" t="s">
        <v>65</v>
      </c>
      <c r="G14" s="57">
        <v>82400</v>
      </c>
      <c r="H14" s="57">
        <v>82400</v>
      </c>
      <c r="I14" s="57">
        <f>G14-H14</f>
        <v>0</v>
      </c>
      <c r="J14" s="53" t="s">
        <v>99</v>
      </c>
      <c r="K14" s="1"/>
    </row>
    <row r="15" spans="1:11" ht="30" customHeight="1">
      <c r="A15" s="59"/>
      <c r="B15" s="60"/>
      <c r="C15" s="61"/>
      <c r="D15" s="62"/>
      <c r="E15" s="100"/>
      <c r="F15" s="78" t="s">
        <v>66</v>
      </c>
      <c r="G15" s="57">
        <v>51500</v>
      </c>
      <c r="H15" s="57">
        <v>51500</v>
      </c>
      <c r="I15" s="57">
        <f t="shared" ref="I15:I40" si="1">G15-H15</f>
        <v>0</v>
      </c>
      <c r="J15" s="53" t="s">
        <v>100</v>
      </c>
      <c r="K15" s="1"/>
    </row>
    <row r="16" spans="1:11" ht="31.5" customHeight="1">
      <c r="A16" s="63"/>
      <c r="B16" s="61"/>
      <c r="C16" s="61"/>
      <c r="D16" s="62"/>
      <c r="E16" s="95" t="s">
        <v>54</v>
      </c>
      <c r="F16" s="17" t="s">
        <v>55</v>
      </c>
      <c r="G16" s="57">
        <v>24200</v>
      </c>
      <c r="H16" s="79">
        <v>24200</v>
      </c>
      <c r="I16" s="57">
        <f t="shared" si="1"/>
        <v>0</v>
      </c>
      <c r="J16" s="53" t="s">
        <v>101</v>
      </c>
      <c r="K16" s="1"/>
    </row>
    <row r="17" spans="1:11" ht="31.5" customHeight="1">
      <c r="A17" s="63"/>
      <c r="B17" s="61"/>
      <c r="C17" s="61"/>
      <c r="D17" s="62"/>
      <c r="E17" s="96"/>
      <c r="F17" s="17" t="s">
        <v>56</v>
      </c>
      <c r="G17" s="57">
        <v>5500</v>
      </c>
      <c r="H17" s="79">
        <v>5500</v>
      </c>
      <c r="I17" s="57">
        <f t="shared" si="1"/>
        <v>0</v>
      </c>
      <c r="J17" s="53"/>
      <c r="K17" s="1"/>
    </row>
    <row r="18" spans="1:11" ht="31.5" customHeight="1">
      <c r="A18" s="63"/>
      <c r="B18" s="61"/>
      <c r="C18" s="61"/>
      <c r="D18" s="62"/>
      <c r="E18" s="96"/>
      <c r="F18" s="17" t="s">
        <v>57</v>
      </c>
      <c r="G18" s="57">
        <v>33000</v>
      </c>
      <c r="H18" s="79">
        <v>33000</v>
      </c>
      <c r="I18" s="57">
        <f t="shared" si="1"/>
        <v>0</v>
      </c>
      <c r="J18" s="53" t="s">
        <v>102</v>
      </c>
      <c r="K18" s="1"/>
    </row>
    <row r="19" spans="1:11" ht="31.5" customHeight="1">
      <c r="A19" s="63"/>
      <c r="B19" s="61"/>
      <c r="C19" s="61"/>
      <c r="D19" s="62"/>
      <c r="E19" s="96"/>
      <c r="F19" s="17" t="s">
        <v>58</v>
      </c>
      <c r="G19" s="57">
        <v>13200</v>
      </c>
      <c r="H19" s="79">
        <v>13200</v>
      </c>
      <c r="I19" s="57">
        <f t="shared" si="1"/>
        <v>0</v>
      </c>
      <c r="J19" s="53" t="s">
        <v>103</v>
      </c>
      <c r="K19" s="1"/>
    </row>
    <row r="20" spans="1:11" ht="31.5" customHeight="1">
      <c r="A20" s="63"/>
      <c r="B20" s="61"/>
      <c r="C20" s="61"/>
      <c r="D20" s="62"/>
      <c r="E20" s="96"/>
      <c r="F20" s="17" t="s">
        <v>80</v>
      </c>
      <c r="G20" s="57">
        <v>0</v>
      </c>
      <c r="H20" s="79">
        <v>0</v>
      </c>
      <c r="I20" s="57">
        <f t="shared" si="1"/>
        <v>0</v>
      </c>
      <c r="J20" s="54"/>
      <c r="K20" s="1"/>
    </row>
    <row r="21" spans="1:11" ht="31.5" customHeight="1">
      <c r="A21" s="63"/>
      <c r="B21" s="61"/>
      <c r="C21" s="61"/>
      <c r="D21" s="62"/>
      <c r="E21" s="96"/>
      <c r="F21" s="17" t="s">
        <v>81</v>
      </c>
      <c r="G21" s="57">
        <v>0</v>
      </c>
      <c r="H21" s="79">
        <v>0</v>
      </c>
      <c r="I21" s="57">
        <f t="shared" si="1"/>
        <v>0</v>
      </c>
      <c r="J21" s="54"/>
      <c r="K21" s="1"/>
    </row>
    <row r="22" spans="1:11" ht="31.5" customHeight="1">
      <c r="A22" s="63"/>
      <c r="B22" s="61"/>
      <c r="C22" s="61"/>
      <c r="D22" s="62"/>
      <c r="E22" s="96"/>
      <c r="F22" s="17" t="s">
        <v>62</v>
      </c>
      <c r="G22" s="57">
        <v>0</v>
      </c>
      <c r="H22" s="79">
        <v>0</v>
      </c>
      <c r="I22" s="57">
        <f t="shared" si="1"/>
        <v>0</v>
      </c>
      <c r="J22" s="54"/>
      <c r="K22" s="1"/>
    </row>
    <row r="23" spans="1:11" ht="31.5" customHeight="1">
      <c r="A23" s="63"/>
      <c r="B23" s="61"/>
      <c r="C23" s="61"/>
      <c r="D23" s="62"/>
      <c r="E23" s="97"/>
      <c r="F23" s="17" t="s">
        <v>97</v>
      </c>
      <c r="G23" s="57">
        <v>1100</v>
      </c>
      <c r="H23" s="79">
        <v>0</v>
      </c>
      <c r="I23" s="57">
        <f t="shared" si="1"/>
        <v>1100</v>
      </c>
      <c r="J23" s="90" t="s">
        <v>104</v>
      </c>
      <c r="K23" s="1"/>
    </row>
    <row r="24" spans="1:11" ht="30" customHeight="1">
      <c r="A24" s="64"/>
      <c r="B24" s="18"/>
      <c r="C24" s="18"/>
      <c r="D24" s="16"/>
      <c r="E24" s="18"/>
      <c r="F24" s="14" t="s">
        <v>34</v>
      </c>
      <c r="G24" s="65">
        <f>SUM(G14:G23)</f>
        <v>210900</v>
      </c>
      <c r="H24" s="65">
        <f>SUM(H14:H23)</f>
        <v>209800</v>
      </c>
      <c r="I24" s="57">
        <f t="shared" si="1"/>
        <v>1100</v>
      </c>
      <c r="J24" s="10"/>
      <c r="K24" s="1"/>
    </row>
    <row r="25" spans="1:11" ht="30" customHeight="1">
      <c r="A25" s="87" t="s">
        <v>91</v>
      </c>
      <c r="B25" s="88">
        <v>2</v>
      </c>
      <c r="C25" s="86" t="s">
        <v>90</v>
      </c>
      <c r="D25" s="85" t="s">
        <v>89</v>
      </c>
      <c r="E25" s="77" t="s">
        <v>88</v>
      </c>
      <c r="F25" s="16" t="s">
        <v>87</v>
      </c>
      <c r="G25" s="57">
        <v>49500</v>
      </c>
      <c r="H25" s="79">
        <v>49500</v>
      </c>
      <c r="I25" s="57">
        <f t="shared" si="1"/>
        <v>0</v>
      </c>
      <c r="J25" s="84" t="s">
        <v>105</v>
      </c>
      <c r="K25" s="83"/>
    </row>
    <row r="26" spans="1:11" ht="30" customHeight="1">
      <c r="A26" s="82"/>
      <c r="B26" s="5"/>
      <c r="C26" s="5"/>
      <c r="D26" s="18"/>
      <c r="E26" s="81"/>
      <c r="F26" s="16" t="s">
        <v>86</v>
      </c>
      <c r="G26" s="79">
        <f>SUM(G25:G25)</f>
        <v>49500</v>
      </c>
      <c r="H26" s="79">
        <f>SUM(H25:H25)</f>
        <v>49500</v>
      </c>
      <c r="I26" s="57">
        <f t="shared" si="1"/>
        <v>0</v>
      </c>
      <c r="J26" s="80"/>
    </row>
    <row r="27" spans="1:11" ht="57" customHeight="1">
      <c r="A27" s="59" t="s">
        <v>36</v>
      </c>
      <c r="B27" s="60">
        <v>5</v>
      </c>
      <c r="C27" s="61" t="s">
        <v>35</v>
      </c>
      <c r="D27" s="62" t="s">
        <v>50</v>
      </c>
      <c r="E27" s="98" t="s">
        <v>51</v>
      </c>
      <c r="F27" s="21" t="s">
        <v>93</v>
      </c>
      <c r="G27" s="79">
        <v>3850</v>
      </c>
      <c r="H27" s="79">
        <v>3850</v>
      </c>
      <c r="I27" s="57">
        <f t="shared" si="1"/>
        <v>0</v>
      </c>
      <c r="J27" s="53" t="s">
        <v>106</v>
      </c>
      <c r="K27" s="1"/>
    </row>
    <row r="28" spans="1:11" ht="39.950000000000003" customHeight="1">
      <c r="A28" s="63"/>
      <c r="B28" s="61"/>
      <c r="C28" s="61"/>
      <c r="D28" s="62"/>
      <c r="E28" s="99"/>
      <c r="F28" s="21" t="s">
        <v>112</v>
      </c>
      <c r="G28" s="79">
        <v>4400</v>
      </c>
      <c r="H28" s="79">
        <v>4400</v>
      </c>
      <c r="I28" s="57">
        <f t="shared" si="1"/>
        <v>0</v>
      </c>
      <c r="J28" s="84" t="s">
        <v>107</v>
      </c>
      <c r="K28" s="1"/>
    </row>
    <row r="29" spans="1:11" ht="39.950000000000003" customHeight="1">
      <c r="A29" s="63"/>
      <c r="B29" s="61"/>
      <c r="C29" s="61"/>
      <c r="D29" s="62"/>
      <c r="E29" s="99"/>
      <c r="F29" s="21" t="s">
        <v>92</v>
      </c>
      <c r="G29" s="79">
        <v>880</v>
      </c>
      <c r="H29" s="79">
        <v>880</v>
      </c>
      <c r="I29" s="57">
        <f t="shared" si="1"/>
        <v>0</v>
      </c>
      <c r="J29" s="53" t="s">
        <v>108</v>
      </c>
      <c r="K29" s="1"/>
    </row>
    <row r="30" spans="1:11" ht="38.450000000000003" customHeight="1">
      <c r="A30" s="63"/>
      <c r="B30" s="61"/>
      <c r="C30" s="61"/>
      <c r="D30" s="62"/>
      <c r="E30" s="100"/>
      <c r="F30" s="21" t="s">
        <v>94</v>
      </c>
      <c r="G30" s="79">
        <v>3400</v>
      </c>
      <c r="H30" s="79">
        <v>3400</v>
      </c>
      <c r="I30" s="57">
        <f t="shared" si="1"/>
        <v>0</v>
      </c>
      <c r="J30" s="53" t="s">
        <v>109</v>
      </c>
      <c r="K30" s="1"/>
    </row>
    <row r="31" spans="1:11" ht="30" customHeight="1">
      <c r="A31" s="64"/>
      <c r="B31" s="18"/>
      <c r="C31" s="18"/>
      <c r="D31" s="16"/>
      <c r="E31" s="18"/>
      <c r="F31" s="16" t="s">
        <v>34</v>
      </c>
      <c r="G31" s="57">
        <f>SUM(G27:G30)</f>
        <v>12530</v>
      </c>
      <c r="H31" s="57">
        <f>SUM(H27:H30)</f>
        <v>12530</v>
      </c>
      <c r="I31" s="57">
        <f t="shared" si="1"/>
        <v>0</v>
      </c>
      <c r="J31" s="15"/>
      <c r="K31" s="1"/>
    </row>
    <row r="32" spans="1:11" ht="69" customHeight="1">
      <c r="A32" s="59" t="s">
        <v>36</v>
      </c>
      <c r="B32" s="60">
        <v>6</v>
      </c>
      <c r="C32" s="61" t="s">
        <v>35</v>
      </c>
      <c r="D32" s="62" t="s">
        <v>63</v>
      </c>
      <c r="E32" s="22" t="s">
        <v>64</v>
      </c>
      <c r="F32" s="89" t="s">
        <v>95</v>
      </c>
      <c r="G32" s="57">
        <v>0</v>
      </c>
      <c r="H32" s="57">
        <v>0</v>
      </c>
      <c r="I32" s="57">
        <f t="shared" si="1"/>
        <v>0</v>
      </c>
      <c r="J32" s="54"/>
      <c r="K32" s="1"/>
    </row>
    <row r="33" spans="1:11" ht="30" customHeight="1">
      <c r="A33" s="64"/>
      <c r="B33" s="18"/>
      <c r="C33" s="18"/>
      <c r="D33" s="16"/>
      <c r="E33" s="18"/>
      <c r="F33" s="16" t="s">
        <v>34</v>
      </c>
      <c r="G33" s="57">
        <f>SUM(G32:G32)</f>
        <v>0</v>
      </c>
      <c r="H33" s="57">
        <f>SUM(H32:H32)</f>
        <v>0</v>
      </c>
      <c r="I33" s="57">
        <f t="shared" si="1"/>
        <v>0</v>
      </c>
      <c r="J33" s="15"/>
      <c r="K33" s="1"/>
    </row>
    <row r="34" spans="1:11" ht="30" customHeight="1">
      <c r="A34" s="59" t="s">
        <v>36</v>
      </c>
      <c r="B34" s="60">
        <v>8</v>
      </c>
      <c r="C34" s="61" t="s">
        <v>35</v>
      </c>
      <c r="D34" s="62" t="s">
        <v>59</v>
      </c>
      <c r="E34" s="22" t="s">
        <v>61</v>
      </c>
      <c r="F34" s="89" t="s">
        <v>96</v>
      </c>
      <c r="G34" s="57">
        <v>70000</v>
      </c>
      <c r="H34" s="57">
        <v>160000</v>
      </c>
      <c r="I34" s="57">
        <f t="shared" si="1"/>
        <v>-90000</v>
      </c>
      <c r="J34" s="53" t="s">
        <v>110</v>
      </c>
      <c r="K34" s="1"/>
    </row>
    <row r="35" spans="1:11" ht="30" customHeight="1">
      <c r="A35" s="64"/>
      <c r="B35" s="18"/>
      <c r="C35" s="18"/>
      <c r="D35" s="16"/>
      <c r="E35" s="18"/>
      <c r="F35" s="16" t="s">
        <v>34</v>
      </c>
      <c r="G35" s="57">
        <f>SUM(G34:G34)</f>
        <v>70000</v>
      </c>
      <c r="H35" s="57">
        <f>SUM(H34:H34)</f>
        <v>160000</v>
      </c>
      <c r="I35" s="57">
        <f t="shared" si="1"/>
        <v>-90000</v>
      </c>
      <c r="J35" s="15"/>
      <c r="K35" s="1"/>
    </row>
    <row r="36" spans="1:11" ht="30" customHeight="1">
      <c r="A36" s="66" t="s">
        <v>36</v>
      </c>
      <c r="B36" s="11">
        <v>14</v>
      </c>
      <c r="C36" s="3" t="s">
        <v>35</v>
      </c>
      <c r="D36" s="67" t="s">
        <v>82</v>
      </c>
      <c r="E36" s="68" t="s">
        <v>83</v>
      </c>
      <c r="F36" s="69" t="s">
        <v>84</v>
      </c>
      <c r="G36" s="57">
        <v>770</v>
      </c>
      <c r="H36" s="57">
        <v>770</v>
      </c>
      <c r="I36" s="57">
        <f t="shared" si="1"/>
        <v>0</v>
      </c>
      <c r="J36" s="76" t="s">
        <v>111</v>
      </c>
    </row>
    <row r="37" spans="1:11" ht="30" customHeight="1">
      <c r="A37" s="70"/>
      <c r="B37" s="71"/>
      <c r="C37" s="71"/>
      <c r="D37" s="72"/>
      <c r="E37" s="71"/>
      <c r="F37" s="72" t="s">
        <v>34</v>
      </c>
      <c r="G37" s="57">
        <f>SUM(G36)</f>
        <v>770</v>
      </c>
      <c r="H37" s="57">
        <f>SUM(H36)</f>
        <v>770</v>
      </c>
      <c r="I37" s="57">
        <f t="shared" si="1"/>
        <v>0</v>
      </c>
      <c r="J37" s="12"/>
    </row>
    <row r="38" spans="1:11" ht="30" customHeight="1">
      <c r="A38" s="66" t="s">
        <v>36</v>
      </c>
      <c r="B38" s="11">
        <v>15</v>
      </c>
      <c r="C38" s="3" t="s">
        <v>35</v>
      </c>
      <c r="D38" s="67" t="s">
        <v>26</v>
      </c>
      <c r="E38" s="68" t="s">
        <v>26</v>
      </c>
      <c r="F38" s="69">
        <f>(G38/G40)</f>
        <v>0.23622222222222222</v>
      </c>
      <c r="G38" s="57">
        <v>106300</v>
      </c>
      <c r="H38" s="57">
        <v>17401</v>
      </c>
      <c r="I38" s="57">
        <f t="shared" si="1"/>
        <v>88899</v>
      </c>
      <c r="J38" s="13"/>
    </row>
    <row r="39" spans="1:11" ht="30" customHeight="1">
      <c r="A39" s="70"/>
      <c r="B39" s="71"/>
      <c r="C39" s="71"/>
      <c r="D39" s="72"/>
      <c r="E39" s="71"/>
      <c r="F39" s="72" t="s">
        <v>34</v>
      </c>
      <c r="G39" s="57">
        <f>SUM(G38)</f>
        <v>106300</v>
      </c>
      <c r="H39" s="57">
        <f>SUM(H38)</f>
        <v>17401</v>
      </c>
      <c r="I39" s="57">
        <f t="shared" si="1"/>
        <v>88899</v>
      </c>
      <c r="J39" s="12"/>
    </row>
    <row r="40" spans="1:11" ht="30" customHeight="1">
      <c r="A40" s="64"/>
      <c r="B40" s="18"/>
      <c r="C40" s="18"/>
      <c r="D40" s="18"/>
      <c r="E40" s="18"/>
      <c r="F40" s="16" t="s">
        <v>33</v>
      </c>
      <c r="G40" s="57">
        <f>SUM(G35,G31,G24,G39,G37,G33,G26)</f>
        <v>450000</v>
      </c>
      <c r="H40" s="57">
        <f>SUM(H35,H31,H24,H39,H37,H33,H26)</f>
        <v>450001</v>
      </c>
      <c r="I40" s="57">
        <f t="shared" si="1"/>
        <v>-1</v>
      </c>
      <c r="J40" s="10"/>
      <c r="K40" s="1"/>
    </row>
    <row r="41" spans="1:11" ht="19.5" customHeight="1">
      <c r="A41" s="1"/>
      <c r="B41" s="1"/>
      <c r="C41" s="1"/>
      <c r="D41" s="1"/>
      <c r="E41" s="1"/>
      <c r="F41" s="1"/>
      <c r="G41" s="1"/>
      <c r="H41" s="1"/>
      <c r="J41" s="6"/>
      <c r="K41" s="1"/>
    </row>
    <row r="42" spans="1:11" ht="19.5" customHeight="1">
      <c r="A42" s="1"/>
      <c r="B42" s="1"/>
      <c r="C42" s="1"/>
      <c r="D42" s="1"/>
      <c r="E42" s="1"/>
      <c r="F42" s="1"/>
      <c r="G42" s="1"/>
      <c r="H42" s="1"/>
      <c r="J42" s="6"/>
      <c r="K42" s="1"/>
    </row>
    <row r="43" spans="1:11" ht="19.5" customHeight="1">
      <c r="A43" s="1"/>
      <c r="B43" s="1"/>
      <c r="C43" s="1"/>
      <c r="D43" s="1"/>
      <c r="E43" s="1"/>
      <c r="F43" s="1"/>
      <c r="G43" s="1"/>
      <c r="H43" s="1"/>
      <c r="J43" s="6"/>
      <c r="K43" s="1"/>
    </row>
    <row r="44" spans="1:11" ht="19.5" customHeight="1">
      <c r="A44" s="1"/>
      <c r="B44" s="1"/>
      <c r="C44" s="1"/>
      <c r="D44" s="1"/>
      <c r="E44" s="1"/>
      <c r="F44" s="1"/>
      <c r="G44" s="1"/>
      <c r="H44" s="1"/>
      <c r="J44" s="6"/>
      <c r="K44" s="1"/>
    </row>
    <row r="45" spans="1:11" ht="19.5" customHeight="1">
      <c r="A45" s="1"/>
      <c r="B45" s="1"/>
      <c r="C45" s="1"/>
      <c r="D45" s="1"/>
      <c r="E45" s="1"/>
      <c r="F45" s="1"/>
      <c r="G45" s="1"/>
      <c r="H45" s="1"/>
      <c r="J45" s="6"/>
      <c r="K45" s="1"/>
    </row>
    <row r="46" spans="1:11" ht="19.5" customHeight="1">
      <c r="A46" s="1"/>
      <c r="B46" s="1"/>
      <c r="C46" s="1"/>
      <c r="D46" s="1"/>
      <c r="E46" s="1"/>
      <c r="F46" s="1"/>
      <c r="G46" s="1"/>
      <c r="H46" s="1"/>
      <c r="J46" s="6"/>
      <c r="K46" s="1"/>
    </row>
    <row r="47" spans="1:11" ht="19.5" customHeight="1">
      <c r="A47" s="1"/>
      <c r="B47" s="1"/>
      <c r="C47" s="1"/>
      <c r="D47" s="1"/>
      <c r="E47" s="1"/>
      <c r="F47" s="1"/>
      <c r="G47" s="1"/>
      <c r="H47" s="1"/>
      <c r="J47" s="6"/>
      <c r="K47" s="1"/>
    </row>
  </sheetData>
  <mergeCells count="16">
    <mergeCell ref="E16:E23"/>
    <mergeCell ref="E27:E30"/>
    <mergeCell ref="I1:J1"/>
    <mergeCell ref="A13:D13"/>
    <mergeCell ref="E7:F7"/>
    <mergeCell ref="A8:F8"/>
    <mergeCell ref="D11:J11"/>
    <mergeCell ref="A12:D12"/>
    <mergeCell ref="E6:F6"/>
    <mergeCell ref="B2:I2"/>
    <mergeCell ref="A4:D4"/>
    <mergeCell ref="A5:D5"/>
    <mergeCell ref="E5:F5"/>
    <mergeCell ref="E14:E15"/>
    <mergeCell ref="E4:F4"/>
    <mergeCell ref="E12:F12"/>
  </mergeCells>
  <phoneticPr fontId="2"/>
  <hyperlinks>
    <hyperlink ref="J14" r:id="rId1" xr:uid="{E3E8628A-FA07-4347-99CA-55420058A158}"/>
    <hyperlink ref="J15" r:id="rId2" xr:uid="{BC6B8F8C-AEF1-4732-98EE-41FC2522E856}"/>
    <hyperlink ref="J16" r:id="rId3" xr:uid="{82DFE8C5-7D35-40A3-B162-59E76664AADD}"/>
    <hyperlink ref="J18" r:id="rId4" xr:uid="{1E7781C0-57AC-4563-92F3-1206C5DE63E6}"/>
    <hyperlink ref="J19" r:id="rId5" xr:uid="{5B7189B3-8017-4003-839E-06513E62DF22}"/>
    <hyperlink ref="J23" r:id="rId6" xr:uid="{F05CF448-278F-4013-AE4D-5B47207554A3}"/>
    <hyperlink ref="J25" r:id="rId7" xr:uid="{10FC5539-4183-4086-B285-393F39A2848C}"/>
    <hyperlink ref="J27" r:id="rId8" xr:uid="{CB303E90-497C-4C36-BE16-30EBD534B589}"/>
    <hyperlink ref="J29" r:id="rId9" xr:uid="{5E33D07C-F032-4081-8B91-8DDB4652705E}"/>
    <hyperlink ref="J30" r:id="rId10" xr:uid="{4BC53749-6118-4F38-88DD-0110EEAC6937}"/>
    <hyperlink ref="J34" r:id="rId11" xr:uid="{AD8913D9-79AC-4DF0-B669-1AD4B0C5208C}"/>
    <hyperlink ref="J36" r:id="rId12" xr:uid="{E85F4AF9-4B0A-420D-A5D5-2F9FFB7F9A74}"/>
    <hyperlink ref="J28" r:id="rId13" xr:uid="{9EACC689-FB90-47EF-818B-3DB676EBEDFE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58" orientation="portrait" r:id="rId14"/>
  <drawing r:id="rId1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収支予算書-修正・補正(様式21)</vt:lpstr>
      <vt:lpstr>収益・費用明細書-修正・補正(様式22)</vt:lpstr>
      <vt:lpstr>'収益・費用明細書-修正・補正(様式22)'!Print_Area</vt:lpstr>
      <vt:lpstr>'収支予算書-修正・補正(様式21)'!Print_Area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雄介 中野</cp:lastModifiedBy>
  <cp:lastPrinted>2025-03-12T15:44:41Z</cp:lastPrinted>
  <dcterms:created xsi:type="dcterms:W3CDTF">2016-10-10T10:20:24Z</dcterms:created>
  <dcterms:modified xsi:type="dcterms:W3CDTF">2025-04-09T12:25:15Z</dcterms:modified>
</cp:coreProperties>
</file>